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観光商工課\駐車場関係\★⑥ 経営比較分析表\R7提出（R6決算）\② 提出（総務課あて）\"/>
    </mc:Choice>
  </mc:AlternateContent>
  <xr:revisionPtr revIDLastSave="0" documentId="13_ncr:1_{17CAC55D-9B75-44E4-A148-F16A8687C11A}" xr6:coauthVersionLast="47" xr6:coauthVersionMax="47" xr10:uidLastSave="{00000000-0000-0000-0000-000000000000}"/>
  <workbookProtection workbookAlgorithmName="SHA-512" workbookHashValue="LWdFwm+iW83PxkCMAjAi3wyhfls0fpsfY52WseGmVEoBjX6143w9Ax/9RcFvAUmPNbDNVoR4a0zVqBSpQIVGiQ==" workbookSaltValue="SQVG8w7vMQ6y62EfSADD9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DL7" i="5"/>
  <c r="JV31" i="4" s="1"/>
  <c r="DK7" i="5"/>
  <c r="JC31" i="4" s="1"/>
  <c r="DI7" i="5"/>
  <c r="MI78" i="4" s="1"/>
  <c r="DH7" i="5"/>
  <c r="LT78" i="4" s="1"/>
  <c r="DG7" i="5"/>
  <c r="DF7" i="5"/>
  <c r="DE7" i="5"/>
  <c r="DD7" i="5"/>
  <c r="DC7" i="5"/>
  <c r="DB7" i="5"/>
  <c r="DA7" i="5"/>
  <c r="CZ7" i="5"/>
  <c r="CN7" i="5"/>
  <c r="CM7" i="5"/>
  <c r="BZ7" i="5"/>
  <c r="BY7" i="5"/>
  <c r="LH53" i="4" s="1"/>
  <c r="BX7" i="5"/>
  <c r="BW7" i="5"/>
  <c r="BV7" i="5"/>
  <c r="BU7" i="5"/>
  <c r="BT7" i="5"/>
  <c r="BS7" i="5"/>
  <c r="BR7" i="5"/>
  <c r="BQ7" i="5"/>
  <c r="BO7" i="5"/>
  <c r="HJ53" i="4" s="1"/>
  <c r="BN7" i="5"/>
  <c r="GQ53" i="4" s="1"/>
  <c r="BM7" i="5"/>
  <c r="FX53" i="4" s="1"/>
  <c r="BL7" i="5"/>
  <c r="FE53" i="4" s="1"/>
  <c r="BK7" i="5"/>
  <c r="BJ7" i="5"/>
  <c r="BI7" i="5"/>
  <c r="BH7" i="5"/>
  <c r="BG7" i="5"/>
  <c r="BF7" i="5"/>
  <c r="BD7" i="5"/>
  <c r="BC7" i="5"/>
  <c r="BB7" i="5"/>
  <c r="BA7" i="5"/>
  <c r="AZ7" i="5"/>
  <c r="U53" i="4" s="1"/>
  <c r="AY7" i="5"/>
  <c r="CS52" i="4" s="1"/>
  <c r="AX7" i="5"/>
  <c r="AW7" i="5"/>
  <c r="AV7" i="5"/>
  <c r="AU7" i="5"/>
  <c r="U52" i="4" s="1"/>
  <c r="AS7" i="5"/>
  <c r="AR7" i="5"/>
  <c r="AQ7" i="5"/>
  <c r="AP7" i="5"/>
  <c r="FE32" i="4" s="1"/>
  <c r="AO7" i="5"/>
  <c r="AN7" i="5"/>
  <c r="AM7" i="5"/>
  <c r="AL7" i="5"/>
  <c r="AK7" i="5"/>
  <c r="AJ7" i="5"/>
  <c r="AH7" i="5"/>
  <c r="AG7" i="5"/>
  <c r="AF7" i="5"/>
  <c r="AE7" i="5"/>
  <c r="AD7" i="5"/>
  <c r="AC7" i="5"/>
  <c r="AB7" i="5"/>
  <c r="BZ31" i="4" s="1"/>
  <c r="AA7" i="5"/>
  <c r="BG31" i="4" s="1"/>
  <c r="Z7" i="5"/>
  <c r="AN31" i="4" s="1"/>
  <c r="Y7" i="5"/>
  <c r="U31" i="4" s="1"/>
  <c r="X7" i="5"/>
  <c r="W7" i="5"/>
  <c r="V7" i="5"/>
  <c r="U7" i="5"/>
  <c r="LJ8" i="4" s="1"/>
  <c r="T7" i="5"/>
  <c r="S7" i="5"/>
  <c r="R7" i="5"/>
  <c r="Q7" i="5"/>
  <c r="P7" i="5"/>
  <c r="O7" i="5"/>
  <c r="B10" i="4" s="1"/>
  <c r="N7" i="5"/>
  <c r="FJ8" i="4" s="1"/>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EL53" i="4"/>
  <c r="CS53" i="4"/>
  <c r="BZ53" i="4"/>
  <c r="BG53" i="4"/>
  <c r="AN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HJ31" i="4"/>
  <c r="GQ31" i="4"/>
  <c r="FX31" i="4"/>
  <c r="FE31" i="4"/>
  <c r="EL31" i="4"/>
  <c r="CS31" i="4"/>
  <c r="LJ10" i="4"/>
  <c r="JQ10" i="4"/>
  <c r="HX10" i="4"/>
  <c r="DU10" i="4"/>
  <c r="CF10" i="4"/>
  <c r="JQ8" i="4"/>
  <c r="HX8" i="4"/>
  <c r="CF8" i="4"/>
  <c r="AQ8" i="4"/>
  <c r="B8" i="4"/>
  <c r="B6" i="4" l="1"/>
  <c r="IE76" i="4"/>
  <c r="BZ51" i="4"/>
  <c r="GQ30" i="4"/>
  <c r="BZ30" i="4"/>
  <c r="BK76" i="4"/>
  <c r="LH51" i="4"/>
  <c r="LT76" i="4"/>
  <c r="GQ51" i="4"/>
  <c r="LH30" i="4"/>
  <c r="B11" i="5"/>
  <c r="F11" i="5"/>
  <c r="C11" i="5"/>
  <c r="D11" i="5"/>
  <c r="AG76" i="4" l="1"/>
  <c r="JV51" i="4"/>
  <c r="KP76" i="4"/>
  <c r="FE51" i="4"/>
  <c r="JV30" i="4"/>
  <c r="HA76" i="4"/>
  <c r="AN51" i="4"/>
  <c r="FE30" i="4"/>
  <c r="AN30" i="4"/>
  <c r="CS30" i="4"/>
  <c r="BZ76" i="4"/>
  <c r="MA51" i="4"/>
  <c r="MI76" i="4"/>
  <c r="HJ51" i="4"/>
  <c r="MA30" i="4"/>
  <c r="IT76" i="4"/>
  <c r="CS51" i="4"/>
  <c r="HJ30" i="4"/>
  <c r="U30" i="4"/>
  <c r="R76" i="4"/>
  <c r="JC51" i="4"/>
  <c r="KA76" i="4"/>
  <c r="EL51" i="4"/>
  <c r="JC30" i="4"/>
  <c r="GL76" i="4"/>
  <c r="U51" i="4"/>
  <c r="EL30" i="4"/>
  <c r="HP76" i="4"/>
  <c r="KO51" i="4"/>
  <c r="LE76" i="4"/>
  <c r="FX51" i="4"/>
  <c r="KO30" i="4"/>
  <c r="BG51" i="4"/>
  <c r="FX30" i="4"/>
  <c r="BG30" i="4"/>
  <c r="AV76"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<sst xmlns="http://schemas.openxmlformats.org/spreadsheetml/2006/main" count="278" uniqueCount="128">
  <si>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</si>
  <si>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</si>
  <si>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</si>
  <si>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</si>
  <si>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</si>
  <si>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</si>
  <si>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</si>
  <si>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</si>
  <si>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</si>
  <si>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</si>
  <si>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</si>
  <si>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</si>
  <si>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</si>
  <si>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</si>
  <si>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</si>
  <si>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</si>
  <si>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</si>
  <si>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</si>
  <si>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</si>
  <si>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</si>
  <si>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</si>
  <si>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</si>
  <si>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</si>
  <si>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</si>
  <si>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</si>
  <si>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</si>
  <si>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</si>
  <si>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</si>
  <si>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</si>
  <si>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</si>
  <si>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</si>
  <si>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</si>
  <si>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</si>
  <si>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</si>
  <si>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</si>
  <si>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</si>
  <si>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</si>
  <si>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</si>
  <si>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</si>
  <si>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</si>
  <si>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</si>
  <si>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</si>
  <si>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</si>
  <si>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</si>
  <si>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</si>
  <si>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</si>
  <si>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</si>
  <si>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</si>
  <si>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</si>
  <si>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</si>
  <si>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</si>
  <si>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</si>
  <si>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</si>
  <si>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</si>
  <si>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</si>
  <si>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</si>
  <si>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</si>
  <si>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</si>
  <si>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</si>
  <si>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</si>
  <si>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</si>
  <si>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</si>
  <si>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</si>
  <si>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</si>
  <si>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</si>
  <si>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</si>
  <si>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</si>
  <si>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</si>
  <si>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</si>
  <si>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</si>
  <si>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</si>
  <si>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</si>
  <si>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</si>
  <si>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</si>
  <si>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</si>
  <si>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</si>
  <si>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</si>
  <si>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</si>
  <si>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</si>
  <si>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</si>
  <si>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</si>
  <si>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</si>
  <si>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</si>
  <si>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</si>
  <si>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</si>
  <si>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</si>
  <si>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</si>
  <si>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</si>
  <si>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</si>
  <si>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</si>
  <si>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</si>
  <si>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</si>
  <si>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</si>
  <si>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</si>
  <si>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</si>
  <si>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</si>
  <si>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</si>
  <si>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</si>
  <si>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</si>
  <si>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</si>
  <si>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</si>
  <si>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</si>
  <si>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</si>
  <si>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</si>
  <si>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</si>
  <si>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</si>
  <si>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</si>
  <si>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</si>
  <si>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岩手県　平泉町</t>
  </si>
  <si>
    <t>中尊寺第２駐車場</t>
  </si>
  <si>
    <t>法非適用</t>
  </si>
  <si>
    <t>駐車場整備事業</t>
  </si>
  <si>
    <t>-</t>
  </si>
  <si>
    <t>Ａ３Ｂ２</t>
  </si>
  <si>
    <t>非設置</t>
  </si>
  <si>
    <t>該当数値なし</t>
  </si>
  <si>
    <t>都市計画駐車場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</si>
  <si>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</si>
  <si>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</si>
  <si>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</si>
  <si>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</si>
  <si>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</si>
  <si>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</si>
  <si>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</si>
  <si>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は償還済であるため、企業債残高対料金収入比率はゼロとなっていますが、施設の老朽化により修繕等が予想されることから、駐車場整備基金を活用するなどし計画的な施設整備を実施してまいります。</t>
    <rPh sb="38" eb="40">
      <t>シセツ</t>
    </rPh>
    <rPh sb="41" eb="44">
      <t>ロウキュウカ</t>
    </rPh>
    <rPh sb="47" eb="49">
      <t>シュウゼン</t>
    </rPh>
    <rPh sb="49" eb="50">
      <t>トウ</t>
    </rPh>
    <rPh sb="51" eb="53">
      <t>ヨソウ</t>
    </rPh>
    <rPh sb="61" eb="64">
      <t>チュウシャジョウ</t>
    </rPh>
    <rPh sb="64" eb="68">
      <t>セイビキキン</t>
    </rPh>
    <rPh sb="69" eb="71">
      <t>カツヨウ</t>
    </rPh>
    <rPh sb="76" eb="79">
      <t>ケイカクテキ</t>
    </rPh>
    <rPh sb="80" eb="82">
      <t>シセツ</t>
    </rPh>
    <rPh sb="82" eb="84">
      <t>セイビ</t>
    </rPh>
    <rPh sb="85" eb="87">
      <t>ジッシ</t>
    </rPh>
    <phoneticPr fontId="5"/>
  </si>
  <si>
    <t>　コロナ禍による利用減となった後、コロナ禍前の状況まで回復傾向にあります。
　当駐車場は中尊寺第１駐車場の補填的な役割として、中尊寺第１駐車場が満車当により混雑する繁忙期の休日等を中心に開場することとしており、令和６年度の営業日数は106日（年間日数の約29％）となっています。
　稼働率は低い状態で推移していますが、付近には民間駐車場がほとんどないため、観光シーズンやイベント開催時の繁忙期や年末年始における交通渋滞緩和を図る意味でも、引き続き駐車場運営を継続していく必要があると考えております。</t>
    <rPh sb="4" eb="5">
      <t>カ</t>
    </rPh>
    <rPh sb="8" eb="11">
      <t>リヨウゲン</t>
    </rPh>
    <rPh sb="15" eb="16">
      <t>アト</t>
    </rPh>
    <rPh sb="20" eb="21">
      <t>カ</t>
    </rPh>
    <rPh sb="21" eb="22">
      <t>マエ</t>
    </rPh>
    <rPh sb="23" eb="25">
      <t>ジョウキョウ</t>
    </rPh>
    <rPh sb="27" eb="29">
      <t>カイフク</t>
    </rPh>
    <rPh sb="29" eb="31">
      <t>ケイコウ</t>
    </rPh>
    <rPh sb="39" eb="43">
      <t>トウチュウシャジョウ</t>
    </rPh>
    <rPh sb="44" eb="47">
      <t>チュウソンジ</t>
    </rPh>
    <rPh sb="47" eb="48">
      <t>ダイ</t>
    </rPh>
    <rPh sb="49" eb="52">
      <t>チュウシャジョウ</t>
    </rPh>
    <rPh sb="53" eb="56">
      <t>ホテンテキ</t>
    </rPh>
    <rPh sb="57" eb="59">
      <t>ヤクワリ</t>
    </rPh>
    <rPh sb="63" eb="67">
      <t>チュウソンジダイ</t>
    </rPh>
    <rPh sb="68" eb="71">
      <t>チュウシャジョウ</t>
    </rPh>
    <rPh sb="72" eb="74">
      <t>マンシャ</t>
    </rPh>
    <rPh sb="74" eb="75">
      <t>トウ</t>
    </rPh>
    <rPh sb="78" eb="80">
      <t>コンザツ</t>
    </rPh>
    <rPh sb="82" eb="85">
      <t>ハンボウキ</t>
    </rPh>
    <rPh sb="86" eb="88">
      <t>キュウジツ</t>
    </rPh>
    <rPh sb="88" eb="89">
      <t>トウ</t>
    </rPh>
    <rPh sb="90" eb="92">
      <t>チュウシン</t>
    </rPh>
    <rPh sb="93" eb="95">
      <t>カイジョウ</t>
    </rPh>
    <rPh sb="159" eb="161">
      <t>フキン</t>
    </rPh>
    <rPh sb="163" eb="165">
      <t>ミンカン</t>
    </rPh>
    <rPh sb="165" eb="168">
      <t>チュウシャジョウ</t>
    </rPh>
    <rPh sb="178" eb="180">
      <t>カンコウ</t>
    </rPh>
    <rPh sb="189" eb="191">
      <t>カイサイ</t>
    </rPh>
    <rPh sb="191" eb="192">
      <t>ジ</t>
    </rPh>
    <rPh sb="193" eb="196">
      <t>ハンボウキ</t>
    </rPh>
    <rPh sb="197" eb="201">
      <t>ネンマツネンシ</t>
    </rPh>
    <rPh sb="205" eb="209">
      <t>コウツウジュウタイ</t>
    </rPh>
    <rPh sb="209" eb="211">
      <t>カンワ</t>
    </rPh>
    <rPh sb="212" eb="213">
      <t>ハカ</t>
    </rPh>
    <rPh sb="214" eb="216">
      <t>イミ</t>
    </rPh>
    <rPh sb="219" eb="220">
      <t>ヒ</t>
    </rPh>
    <rPh sb="221" eb="222">
      <t>ツヅ</t>
    </rPh>
    <rPh sb="223" eb="226">
      <t>チュウシャジョウ</t>
    </rPh>
    <rPh sb="226" eb="228">
      <t>ウンエイ</t>
    </rPh>
    <rPh sb="229" eb="231">
      <t>ケイゾク</t>
    </rPh>
    <rPh sb="235" eb="237">
      <t>ヒツヨウ</t>
    </rPh>
    <rPh sb="241" eb="242">
      <t>カンガ</t>
    </rPh>
    <phoneticPr fontId="5"/>
  </si>
  <si>
    <t>　収益的収支比率は令和５年度にコロナ禍前以来の100％を上回る状況だったものの、令和６年度は昨年度の状況を下回り100％未満となりました。
　収益的収支比率及び売上高GOP比率・EBITDAのいずれも、施設整備工事の実施や駐車場運営に係る委託料等の費用増加などの要因により、昨年度の数値及び類似施設平均値を下回っています。</t>
    <rPh sb="1" eb="4">
      <t>シュウエキテキ</t>
    </rPh>
    <rPh sb="4" eb="8">
      <t>シュウシヒリツ</t>
    </rPh>
    <rPh sb="9" eb="11">
      <t>レイワ</t>
    </rPh>
    <rPh sb="12" eb="14">
      <t>ネンド</t>
    </rPh>
    <rPh sb="18" eb="19">
      <t>カ</t>
    </rPh>
    <rPh sb="19" eb="20">
      <t>マエ</t>
    </rPh>
    <rPh sb="20" eb="22">
      <t>イライ</t>
    </rPh>
    <rPh sb="28" eb="30">
      <t>ウワマワ</t>
    </rPh>
    <rPh sb="31" eb="33">
      <t>ジョウキョウ</t>
    </rPh>
    <rPh sb="40" eb="42">
      <t>レイワ</t>
    </rPh>
    <rPh sb="43" eb="45">
      <t>ネンド</t>
    </rPh>
    <rPh sb="46" eb="49">
      <t>サクネンド</t>
    </rPh>
    <rPh sb="50" eb="52">
      <t>ジョウキョウ</t>
    </rPh>
    <rPh sb="53" eb="55">
      <t>シタマワ</t>
    </rPh>
    <rPh sb="60" eb="62">
      <t>ミマン</t>
    </rPh>
    <rPh sb="71" eb="78">
      <t>シュウエキテキシュウシヒリツ</t>
    </rPh>
    <rPh sb="78" eb="79">
      <t>オヨ</t>
    </rPh>
    <rPh sb="80" eb="83">
      <t>ウリアゲダカ</t>
    </rPh>
    <rPh sb="86" eb="88">
      <t>ヒリツ</t>
    </rPh>
    <rPh sb="101" eb="103">
      <t>シセツ</t>
    </rPh>
    <rPh sb="103" eb="105">
      <t>セイビ</t>
    </rPh>
    <rPh sb="105" eb="107">
      <t>コウジ</t>
    </rPh>
    <rPh sb="108" eb="110">
      <t>ジッシ</t>
    </rPh>
    <rPh sb="111" eb="114">
      <t>チュウシャジョウ</t>
    </rPh>
    <rPh sb="114" eb="116">
      <t>ウンエイ</t>
    </rPh>
    <rPh sb="117" eb="118">
      <t>カカ</t>
    </rPh>
    <rPh sb="119" eb="122">
      <t>イタクリョウ</t>
    </rPh>
    <rPh sb="122" eb="123">
      <t>トウ</t>
    </rPh>
    <rPh sb="124" eb="126">
      <t>ヒヨウ</t>
    </rPh>
    <rPh sb="126" eb="128">
      <t>ゾウカ</t>
    </rPh>
    <rPh sb="131" eb="133">
      <t>ヨウイン</t>
    </rPh>
    <rPh sb="137" eb="140">
      <t>サクネンド</t>
    </rPh>
    <rPh sb="141" eb="143">
      <t>スウチ</t>
    </rPh>
    <rPh sb="143" eb="144">
      <t>オヨ</t>
    </rPh>
    <rPh sb="145" eb="147">
      <t>ルイジ</t>
    </rPh>
    <rPh sb="147" eb="149">
      <t>シセツ</t>
    </rPh>
    <rPh sb="149" eb="151">
      <t>ヘイキン</t>
    </rPh>
    <rPh sb="151" eb="152">
      <t>チ</t>
    </rPh>
    <rPh sb="153" eb="155">
      <t>シタマワ</t>
    </rPh>
    <phoneticPr fontId="5"/>
  </si>
  <si>
    <t>　昨年度と比較し、収益的収支比率及び売上高GOP、EBITDAは下回っています。しかし、一般会計からの補助金及び企業債に依存しない独立採算制のもと、引き続き健全な経営を図ってまいります。
　なお、計画的な駐車場施設整備基金への積み立てを行い、一般会計に依存することなく、施設の老朽化などによる大規模修繕等へ対応できるよう、収入確保に向け使用料の見直し等を検討しながら取り組んでまいります。</t>
    <rPh sb="1" eb="4">
      <t>サクネンド</t>
    </rPh>
    <rPh sb="5" eb="7">
      <t>ヒカク</t>
    </rPh>
    <rPh sb="16" eb="17">
      <t>オヨ</t>
    </rPh>
    <rPh sb="18" eb="21">
      <t>ウリアゲダカ</t>
    </rPh>
    <rPh sb="44" eb="48">
      <t>イッパンカイケイ</t>
    </rPh>
    <rPh sb="51" eb="54">
      <t>ホジョキン</t>
    </rPh>
    <rPh sb="54" eb="55">
      <t>オヨ</t>
    </rPh>
    <rPh sb="56" eb="59">
      <t>キギョウサイ</t>
    </rPh>
    <rPh sb="60" eb="62">
      <t>イゾン</t>
    </rPh>
    <rPh sb="65" eb="70">
      <t>ドクリツサイサンセイ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</si>
</sst>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69.2</c:v>
                </c:pt>
                <c:pt idx="1">
                  <c:v>69.2</c:v>
                </c:pt>
                <c:pt idx="2">
                  <c:v>97.9</c:v>
                </c:pt>
                <c:pt idx="3">
                  <c:v>112.8</c:v>
                </c:pt>
                <c:pt idx="4">
                  <c:v>82.9</c:v>
                </c:pt>
              </c:numCache>
            </c:numRef>
          </c:val>
          <c:extLst>
            <c:ext xmlns:c16="http://schemas.microsoft.com/office/drawing/2014/chart" uri="{C3380CC4-5D6E-409C-BE32-E72D297353CC}">
              <c16:uniqueId val="{00000000-8A14-43E1-98F2-27DF8959FF9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8A14-43E1-98F2-27DF8959FF9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949-48B3-BA50-01029900CD3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5949-48B3-BA50-01029900CD3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D18-4703-A3AE-D74C3D71AAE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D18-4703-A3AE-D74C3D71AAE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9CB-45F4-9646-CE976BF90BE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9CB-45F4-9646-CE976BF90BE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CC3-4F50-86E4-E71714439AD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FCC3-4F50-86E4-E71714439AD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E00-469B-92FD-1ADDB128FF5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5E00-469B-92FD-1ADDB128FF5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2.6</c:v>
                </c:pt>
                <c:pt idx="1">
                  <c:v>2.2999999999999998</c:v>
                </c:pt>
                <c:pt idx="2">
                  <c:v>2.2999999999999998</c:v>
                </c:pt>
                <c:pt idx="3">
                  <c:v>9.1999999999999993</c:v>
                </c:pt>
                <c:pt idx="4">
                  <c:v>11.5</c:v>
                </c:pt>
              </c:numCache>
            </c:numRef>
          </c:val>
          <c:extLst>
            <c:ext xmlns:c16="http://schemas.microsoft.com/office/drawing/2014/chart" uri="{C3380CC4-5D6E-409C-BE32-E72D297353CC}">
              <c16:uniqueId val="{00000000-FFA0-4490-83CE-4E765010D66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FFA0-4490-83CE-4E765010D66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-11.1</c:v>
                </c:pt>
                <c:pt idx="1">
                  <c:v>34</c:v>
                </c:pt>
                <c:pt idx="2">
                  <c:v>1.1000000000000001</c:v>
                </c:pt>
                <c:pt idx="3">
                  <c:v>4.2</c:v>
                </c:pt>
                <c:pt idx="4">
                  <c:v>-16.8</c:v>
                </c:pt>
              </c:numCache>
            </c:numRef>
          </c:val>
          <c:extLst>
            <c:ext xmlns:c16="http://schemas.microsoft.com/office/drawing/2014/chart" uri="{C3380CC4-5D6E-409C-BE32-E72D297353CC}">
              <c16:uniqueId val="{00000000-DD5A-44F2-8C98-9CB00F3372E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DD5A-44F2-8C98-9CB00F3372E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-3121</c:v>
                </c:pt>
                <c:pt idx="1">
                  <c:v>-1188</c:v>
                </c:pt>
                <c:pt idx="2">
                  <c:v>568</c:v>
                </c:pt>
                <c:pt idx="3">
                  <c:v>-497</c:v>
                </c:pt>
                <c:pt idx="4">
                  <c:v>-1085</c:v>
                </c:pt>
              </c:numCache>
            </c:numRef>
          </c:val>
          <c:extLst>
            <c:ext xmlns:c16="http://schemas.microsoft.com/office/drawing/2014/chart" uri="{C3380CC4-5D6E-409C-BE32-E72D297353CC}">
              <c16:uniqueId val="{00000000-F049-4B19-B572-C02606DB690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F049-4B19-B572-C02606DB690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45" zoomScaleNormal="100" zoomScaleSheetLayoutView="70" workbookViewId="0">
      <selection activeCell="GB10" sqref="GB1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中尊寺第２駐車場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9864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304</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950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69.2</v>
      </c>
      <c r="V31" s="116"/>
      <c r="W31" s="116"/>
      <c r="X31" s="116"/>
      <c r="Y31" s="116"/>
      <c r="Z31" s="116"/>
      <c r="AA31" s="116"/>
      <c r="AB31" s="116"/>
      <c r="AC31" s="116"/>
      <c r="AD31" s="116"/>
      <c r="AE31" s="116"/>
      <c r="AF31" s="116"/>
      <c r="AG31" s="116"/>
      <c r="AH31" s="116"/>
      <c r="AI31" s="116"/>
      <c r="AJ31" s="116"/>
      <c r="AK31" s="116"/>
      <c r="AL31" s="116"/>
      <c r="AM31" s="116"/>
      <c r="AN31" s="116">
        <f>データ!Z7</f>
        <v>69.2</v>
      </c>
      <c r="AO31" s="116"/>
      <c r="AP31" s="116"/>
      <c r="AQ31" s="116"/>
      <c r="AR31" s="116"/>
      <c r="AS31" s="116"/>
      <c r="AT31" s="116"/>
      <c r="AU31" s="116"/>
      <c r="AV31" s="116"/>
      <c r="AW31" s="116"/>
      <c r="AX31" s="116"/>
      <c r="AY31" s="116"/>
      <c r="AZ31" s="116"/>
      <c r="BA31" s="116"/>
      <c r="BB31" s="116"/>
      <c r="BC31" s="116"/>
      <c r="BD31" s="116"/>
      <c r="BE31" s="116"/>
      <c r="BF31" s="116"/>
      <c r="BG31" s="116">
        <f>データ!AA7</f>
        <v>97.9</v>
      </c>
      <c r="BH31" s="116"/>
      <c r="BI31" s="116"/>
      <c r="BJ31" s="116"/>
      <c r="BK31" s="116"/>
      <c r="BL31" s="116"/>
      <c r="BM31" s="116"/>
      <c r="BN31" s="116"/>
      <c r="BO31" s="116"/>
      <c r="BP31" s="116"/>
      <c r="BQ31" s="116"/>
      <c r="BR31" s="116"/>
      <c r="BS31" s="116"/>
      <c r="BT31" s="116"/>
      <c r="BU31" s="116"/>
      <c r="BV31" s="116"/>
      <c r="BW31" s="116"/>
      <c r="BX31" s="116"/>
      <c r="BY31" s="116"/>
      <c r="BZ31" s="116">
        <f>データ!AB7</f>
        <v>112.8</v>
      </c>
      <c r="CA31" s="116"/>
      <c r="CB31" s="116"/>
      <c r="CC31" s="116"/>
      <c r="CD31" s="116"/>
      <c r="CE31" s="116"/>
      <c r="CF31" s="116"/>
      <c r="CG31" s="116"/>
      <c r="CH31" s="116"/>
      <c r="CI31" s="116"/>
      <c r="CJ31" s="116"/>
      <c r="CK31" s="116"/>
      <c r="CL31" s="116"/>
      <c r="CM31" s="116"/>
      <c r="CN31" s="116"/>
      <c r="CO31" s="116"/>
      <c r="CP31" s="116"/>
      <c r="CQ31" s="116"/>
      <c r="CR31" s="116"/>
      <c r="CS31" s="116">
        <f>データ!AC7</f>
        <v>82.9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2.6</v>
      </c>
      <c r="JD31" s="111"/>
      <c r="JE31" s="111"/>
      <c r="JF31" s="111"/>
      <c r="JG31" s="111"/>
      <c r="JH31" s="111"/>
      <c r="JI31" s="111"/>
      <c r="JJ31" s="111"/>
      <c r="JK31" s="111"/>
      <c r="JL31" s="111"/>
      <c r="JM31" s="111"/>
      <c r="JN31" s="111"/>
      <c r="JO31" s="111"/>
      <c r="JP31" s="111"/>
      <c r="JQ31" s="111"/>
      <c r="JR31" s="111"/>
      <c r="JS31" s="111"/>
      <c r="JT31" s="111"/>
      <c r="JU31" s="112"/>
      <c r="JV31" s="110">
        <f>データ!DL7</f>
        <v>2.2999999999999998</v>
      </c>
      <c r="JW31" s="111"/>
      <c r="JX31" s="111"/>
      <c r="JY31" s="111"/>
      <c r="JZ31" s="111"/>
      <c r="KA31" s="111"/>
      <c r="KB31" s="111"/>
      <c r="KC31" s="111"/>
      <c r="KD31" s="111"/>
      <c r="KE31" s="111"/>
      <c r="KF31" s="111"/>
      <c r="KG31" s="111"/>
      <c r="KH31" s="111"/>
      <c r="KI31" s="111"/>
      <c r="KJ31" s="111"/>
      <c r="KK31" s="111"/>
      <c r="KL31" s="111"/>
      <c r="KM31" s="111"/>
      <c r="KN31" s="112"/>
      <c r="KO31" s="110">
        <f>データ!DM7</f>
        <v>2.2999999999999998</v>
      </c>
      <c r="KP31" s="111"/>
      <c r="KQ31" s="111"/>
      <c r="KR31" s="111"/>
      <c r="KS31" s="111"/>
      <c r="KT31" s="111"/>
      <c r="KU31" s="111"/>
      <c r="KV31" s="111"/>
      <c r="KW31" s="111"/>
      <c r="KX31" s="111"/>
      <c r="KY31" s="111"/>
      <c r="KZ31" s="111"/>
      <c r="LA31" s="111"/>
      <c r="LB31" s="111"/>
      <c r="LC31" s="111"/>
      <c r="LD31" s="111"/>
      <c r="LE31" s="111"/>
      <c r="LF31" s="111"/>
      <c r="LG31" s="112"/>
      <c r="LH31" s="110">
        <f>データ!DN7</f>
        <v>9.1999999999999993</v>
      </c>
      <c r="LI31" s="111"/>
      <c r="LJ31" s="111"/>
      <c r="LK31" s="111"/>
      <c r="LL31" s="111"/>
      <c r="LM31" s="111"/>
      <c r="LN31" s="111"/>
      <c r="LO31" s="111"/>
      <c r="LP31" s="111"/>
      <c r="LQ31" s="111"/>
      <c r="LR31" s="111"/>
      <c r="LS31" s="111"/>
      <c r="LT31" s="111"/>
      <c r="LU31" s="111"/>
      <c r="LV31" s="111"/>
      <c r="LW31" s="111"/>
      <c r="LX31" s="111"/>
      <c r="LY31" s="111"/>
      <c r="LZ31" s="112"/>
      <c r="MA31" s="110">
        <f>データ!DO7</f>
        <v>11.5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-11.1</v>
      </c>
      <c r="EM52" s="116"/>
      <c r="EN52" s="116"/>
      <c r="EO52" s="116"/>
      <c r="EP52" s="116"/>
      <c r="EQ52" s="116"/>
      <c r="ER52" s="116"/>
      <c r="ES52" s="116"/>
      <c r="ET52" s="116"/>
      <c r="EU52" s="116"/>
      <c r="EV52" s="116"/>
      <c r="EW52" s="116"/>
      <c r="EX52" s="116"/>
      <c r="EY52" s="116"/>
      <c r="EZ52" s="116"/>
      <c r="FA52" s="116"/>
      <c r="FB52" s="116"/>
      <c r="FC52" s="116"/>
      <c r="FD52" s="116"/>
      <c r="FE52" s="116">
        <f>データ!BG7</f>
        <v>34</v>
      </c>
      <c r="FF52" s="116"/>
      <c r="FG52" s="116"/>
      <c r="FH52" s="116"/>
      <c r="FI52" s="116"/>
      <c r="FJ52" s="116"/>
      <c r="FK52" s="116"/>
      <c r="FL52" s="116"/>
      <c r="FM52" s="116"/>
      <c r="FN52" s="116"/>
      <c r="FO52" s="116"/>
      <c r="FP52" s="116"/>
      <c r="FQ52" s="116"/>
      <c r="FR52" s="116"/>
      <c r="FS52" s="116"/>
      <c r="FT52" s="116"/>
      <c r="FU52" s="116"/>
      <c r="FV52" s="116"/>
      <c r="FW52" s="116"/>
      <c r="FX52" s="116">
        <f>データ!BH7</f>
        <v>1.1000000000000001</v>
      </c>
      <c r="FY52" s="116"/>
      <c r="FZ52" s="116"/>
      <c r="GA52" s="116"/>
      <c r="GB52" s="116"/>
      <c r="GC52" s="116"/>
      <c r="GD52" s="116"/>
      <c r="GE52" s="116"/>
      <c r="GF52" s="116"/>
      <c r="GG52" s="116"/>
      <c r="GH52" s="116"/>
      <c r="GI52" s="116"/>
      <c r="GJ52" s="116"/>
      <c r="GK52" s="116"/>
      <c r="GL52" s="116"/>
      <c r="GM52" s="116"/>
      <c r="GN52" s="116"/>
      <c r="GO52" s="116"/>
      <c r="GP52" s="116"/>
      <c r="GQ52" s="116">
        <f>データ!BI7</f>
        <v>4.2</v>
      </c>
      <c r="GR52" s="116"/>
      <c r="GS52" s="116"/>
      <c r="GT52" s="116"/>
      <c r="GU52" s="116"/>
      <c r="GV52" s="116"/>
      <c r="GW52" s="116"/>
      <c r="GX52" s="116"/>
      <c r="GY52" s="116"/>
      <c r="GZ52" s="116"/>
      <c r="HA52" s="116"/>
      <c r="HB52" s="116"/>
      <c r="HC52" s="116"/>
      <c r="HD52" s="116"/>
      <c r="HE52" s="116"/>
      <c r="HF52" s="116"/>
      <c r="HG52" s="116"/>
      <c r="HH52" s="116"/>
      <c r="HI52" s="116"/>
      <c r="HJ52" s="116">
        <f>データ!BJ7</f>
        <v>-16.8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-3121</v>
      </c>
      <c r="JD52" s="120"/>
      <c r="JE52" s="120"/>
      <c r="JF52" s="120"/>
      <c r="JG52" s="120"/>
      <c r="JH52" s="120"/>
      <c r="JI52" s="120"/>
      <c r="JJ52" s="120"/>
      <c r="JK52" s="120"/>
      <c r="JL52" s="120"/>
      <c r="JM52" s="120"/>
      <c r="JN52" s="120"/>
      <c r="JO52" s="120"/>
      <c r="JP52" s="120"/>
      <c r="JQ52" s="120"/>
      <c r="JR52" s="120"/>
      <c r="JS52" s="120"/>
      <c r="JT52" s="120"/>
      <c r="JU52" s="120"/>
      <c r="JV52" s="120">
        <f>データ!BR7</f>
        <v>-1188</v>
      </c>
      <c r="JW52" s="120"/>
      <c r="JX52" s="120"/>
      <c r="JY52" s="120"/>
      <c r="JZ52" s="120"/>
      <c r="KA52" s="120"/>
      <c r="KB52" s="120"/>
      <c r="KC52" s="120"/>
      <c r="KD52" s="120"/>
      <c r="KE52" s="120"/>
      <c r="KF52" s="120"/>
      <c r="KG52" s="120"/>
      <c r="KH52" s="120"/>
      <c r="KI52" s="120"/>
      <c r="KJ52" s="120"/>
      <c r="KK52" s="120"/>
      <c r="KL52" s="120"/>
      <c r="KM52" s="120"/>
      <c r="KN52" s="120"/>
      <c r="KO52" s="120">
        <f>データ!BS7</f>
        <v>568</v>
      </c>
      <c r="KP52" s="120"/>
      <c r="KQ52" s="120"/>
      <c r="KR52" s="120"/>
      <c r="KS52" s="120"/>
      <c r="KT52" s="120"/>
      <c r="KU52" s="120"/>
      <c r="KV52" s="120"/>
      <c r="KW52" s="120"/>
      <c r="KX52" s="120"/>
      <c r="KY52" s="120"/>
      <c r="KZ52" s="120"/>
      <c r="LA52" s="120"/>
      <c r="LB52" s="120"/>
      <c r="LC52" s="120"/>
      <c r="LD52" s="120"/>
      <c r="LE52" s="120"/>
      <c r="LF52" s="120"/>
      <c r="LG52" s="120"/>
      <c r="LH52" s="120">
        <f>データ!BT7</f>
        <v>-497</v>
      </c>
      <c r="LI52" s="120"/>
      <c r="LJ52" s="120"/>
      <c r="LK52" s="120"/>
      <c r="LL52" s="120"/>
      <c r="LM52" s="120"/>
      <c r="LN52" s="120"/>
      <c r="LO52" s="120"/>
      <c r="LP52" s="120"/>
      <c r="LQ52" s="120"/>
      <c r="LR52" s="120"/>
      <c r="LS52" s="120"/>
      <c r="LT52" s="120"/>
      <c r="LU52" s="120"/>
      <c r="LV52" s="120"/>
      <c r="LW52" s="120"/>
      <c r="LX52" s="120"/>
      <c r="LY52" s="120"/>
      <c r="LZ52" s="120"/>
      <c r="MA52" s="120">
        <f>データ!BU7</f>
        <v>-1085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91538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5w9cQJh/njugmsAIXWDX8gj35Yh89Gb3gn2EiQ+F8Q2smxh9i6p8GFbDEFNChDyrWR7RPIycs2AHoQhAeji7FQ==" saltValue="edUcupS7AIXRGAOSR+3zY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99</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100</v>
      </c>
      <c r="BR5" s="47" t="s">
        <v>101</v>
      </c>
      <c r="BS5" s="47" t="s">
        <v>90</v>
      </c>
      <c r="BT5" s="47" t="s">
        <v>102</v>
      </c>
      <c r="BU5" s="47" t="s">
        <v>92</v>
      </c>
      <c r="BV5" s="47" t="s">
        <v>93</v>
      </c>
      <c r="BW5" s="47" t="s">
        <v>94</v>
      </c>
      <c r="BX5" s="47" t="s">
        <v>95</v>
      </c>
      <c r="BY5" s="47" t="s">
        <v>96</v>
      </c>
      <c r="BZ5" s="47" t="s">
        <v>97</v>
      </c>
      <c r="CA5" s="47" t="s">
        <v>98</v>
      </c>
      <c r="CB5" s="47" t="s">
        <v>88</v>
      </c>
      <c r="CC5" s="47" t="s">
        <v>89</v>
      </c>
      <c r="CD5" s="47" t="s">
        <v>90</v>
      </c>
      <c r="CE5" s="47" t="s">
        <v>102</v>
      </c>
      <c r="CF5" s="47" t="s">
        <v>92</v>
      </c>
      <c r="CG5" s="47" t="s">
        <v>93</v>
      </c>
      <c r="CH5" s="47" t="s">
        <v>94</v>
      </c>
      <c r="CI5" s="47" t="s">
        <v>95</v>
      </c>
      <c r="CJ5" s="47" t="s">
        <v>96</v>
      </c>
      <c r="CK5" s="47" t="s">
        <v>97</v>
      </c>
      <c r="CL5" s="47" t="s">
        <v>98</v>
      </c>
      <c r="CM5" s="145"/>
      <c r="CN5" s="145"/>
      <c r="CO5" s="47" t="s">
        <v>88</v>
      </c>
      <c r="CP5" s="47" t="s">
        <v>89</v>
      </c>
      <c r="CQ5" s="47" t="s">
        <v>90</v>
      </c>
      <c r="CR5" s="47" t="s">
        <v>102</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100</v>
      </c>
      <c r="DL5" s="47" t="s">
        <v>89</v>
      </c>
      <c r="DM5" s="47" t="s">
        <v>90</v>
      </c>
      <c r="DN5" s="47" t="s">
        <v>91</v>
      </c>
      <c r="DO5" s="47" t="s">
        <v>99</v>
      </c>
      <c r="DP5" s="47" t="s">
        <v>93</v>
      </c>
      <c r="DQ5" s="47" t="s">
        <v>94</v>
      </c>
      <c r="DR5" s="47" t="s">
        <v>95</v>
      </c>
      <c r="DS5" s="47" t="s">
        <v>96</v>
      </c>
      <c r="DT5" s="47" t="s">
        <v>97</v>
      </c>
      <c r="DU5" s="47" t="s">
        <v>98</v>
      </c>
    </row>
    <row r="6" spans="1:125" s="54" customFormat="1" x14ac:dyDescent="0.15">
      <c r="A6" s="37" t="s">
        <v>103</v>
      </c>
      <c r="B6" s="48">
        <f>B8</f>
        <v>2024</v>
      </c>
      <c r="C6" s="48">
        <f t="shared" ref="C6:X6" si="1">C8</f>
        <v>34029</v>
      </c>
      <c r="D6" s="48">
        <f t="shared" si="1"/>
        <v>47</v>
      </c>
      <c r="E6" s="48">
        <f t="shared" si="1"/>
        <v>14</v>
      </c>
      <c r="F6" s="48">
        <f t="shared" si="1"/>
        <v>0</v>
      </c>
      <c r="G6" s="48">
        <f t="shared" si="1"/>
        <v>4</v>
      </c>
      <c r="H6" s="48" t="str">
        <f>SUBSTITUTE(H8,"　","")</f>
        <v>岩手県平泉町</v>
      </c>
      <c r="I6" s="48" t="str">
        <f t="shared" si="1"/>
        <v>中尊寺第２駐車場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都市計画駐車場</v>
      </c>
      <c r="Q6" s="50" t="str">
        <f t="shared" si="1"/>
        <v>広場式</v>
      </c>
      <c r="R6" s="51">
        <f t="shared" si="1"/>
        <v>39</v>
      </c>
      <c r="S6" s="50" t="str">
        <f t="shared" si="1"/>
        <v>無</v>
      </c>
      <c r="T6" s="50" t="str">
        <f t="shared" si="1"/>
        <v>無</v>
      </c>
      <c r="U6" s="51">
        <f t="shared" si="1"/>
        <v>9864</v>
      </c>
      <c r="V6" s="51">
        <f t="shared" si="1"/>
        <v>304</v>
      </c>
      <c r="W6" s="51">
        <f t="shared" si="1"/>
        <v>950</v>
      </c>
      <c r="X6" s="50" t="str">
        <f t="shared" si="1"/>
        <v>無</v>
      </c>
      <c r="Y6" s="52">
        <f>IF(Y8="-",NA(),Y8)</f>
        <v>69.2</v>
      </c>
      <c r="Z6" s="52">
        <f t="shared" ref="Z6:AH6" si="2">IF(Z8="-",NA(),Z8)</f>
        <v>69.2</v>
      </c>
      <c r="AA6" s="52">
        <f t="shared" si="2"/>
        <v>97.9</v>
      </c>
      <c r="AB6" s="52">
        <f t="shared" si="2"/>
        <v>112.8</v>
      </c>
      <c r="AC6" s="52">
        <f t="shared" si="2"/>
        <v>82.9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-11.1</v>
      </c>
      <c r="BG6" s="52">
        <f t="shared" ref="BG6:BO6" si="5">IF(BG8="-",NA(),BG8)</f>
        <v>34</v>
      </c>
      <c r="BH6" s="52">
        <f t="shared" si="5"/>
        <v>1.1000000000000001</v>
      </c>
      <c r="BI6" s="52">
        <f t="shared" si="5"/>
        <v>4.2</v>
      </c>
      <c r="BJ6" s="52">
        <f t="shared" si="5"/>
        <v>-16.8</v>
      </c>
      <c r="BK6" s="52">
        <f t="shared" si="5"/>
        <v>-56.4</v>
      </c>
      <c r="BL6" s="52">
        <f t="shared" si="5"/>
        <v>16.899999999999999</v>
      </c>
      <c r="BM6" s="52">
        <f t="shared" si="5"/>
        <v>26.4</v>
      </c>
      <c r="BN6" s="52">
        <f t="shared" si="5"/>
        <v>-1.9</v>
      </c>
      <c r="BO6" s="52">
        <f t="shared" si="5"/>
        <v>27</v>
      </c>
      <c r="BP6" s="49" t="str">
        <f>IF(BP8="-","",IF(BP8="-","【-】","【"&amp;SUBSTITUTE(TEXT(BP8,"#,##0.0"),"-","△")&amp;"】"))</f>
        <v>【2.0】</v>
      </c>
      <c r="BQ6" s="53">
        <f>IF(BQ8="-",NA(),BQ8)</f>
        <v>-3121</v>
      </c>
      <c r="BR6" s="53">
        <f t="shared" ref="BR6:BZ6" si="6">IF(BR8="-",NA(),BR8)</f>
        <v>-1188</v>
      </c>
      <c r="BS6" s="53">
        <f t="shared" si="6"/>
        <v>568</v>
      </c>
      <c r="BT6" s="53">
        <f t="shared" si="6"/>
        <v>-497</v>
      </c>
      <c r="BU6" s="53">
        <f t="shared" si="6"/>
        <v>-1085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104</v>
      </c>
      <c r="CM6" s="51">
        <f t="shared" ref="CM6:CN6" si="7">CM8</f>
        <v>91538</v>
      </c>
      <c r="CN6" s="51">
        <f t="shared" si="7"/>
        <v>4000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2.6</v>
      </c>
      <c r="DL6" s="52">
        <f t="shared" ref="DL6:DT6" si="9">IF(DL8="-",NA(),DL8)</f>
        <v>2.2999999999999998</v>
      </c>
      <c r="DM6" s="52">
        <f t="shared" si="9"/>
        <v>2.2999999999999998</v>
      </c>
      <c r="DN6" s="52">
        <f t="shared" si="9"/>
        <v>9.1999999999999993</v>
      </c>
      <c r="DO6" s="52">
        <f t="shared" si="9"/>
        <v>11.5</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105</v>
      </c>
      <c r="B7" s="48">
        <f t="shared" ref="B7:X7" si="10">B8</f>
        <v>2024</v>
      </c>
      <c r="C7" s="48">
        <f t="shared" si="10"/>
        <v>34029</v>
      </c>
      <c r="D7" s="48">
        <f t="shared" si="10"/>
        <v>47</v>
      </c>
      <c r="E7" s="48">
        <f t="shared" si="10"/>
        <v>14</v>
      </c>
      <c r="F7" s="48">
        <f t="shared" si="10"/>
        <v>0</v>
      </c>
      <c r="G7" s="48">
        <f t="shared" si="10"/>
        <v>4</v>
      </c>
      <c r="H7" s="48" t="str">
        <f t="shared" si="10"/>
        <v>岩手県　平泉町</v>
      </c>
      <c r="I7" s="48" t="str">
        <f t="shared" si="10"/>
        <v>中尊寺第２駐車場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都市計画駐車場</v>
      </c>
      <c r="Q7" s="50" t="str">
        <f t="shared" si="10"/>
        <v>広場式</v>
      </c>
      <c r="R7" s="51">
        <f t="shared" si="10"/>
        <v>39</v>
      </c>
      <c r="S7" s="50" t="str">
        <f t="shared" si="10"/>
        <v>無</v>
      </c>
      <c r="T7" s="50" t="str">
        <f t="shared" si="10"/>
        <v>無</v>
      </c>
      <c r="U7" s="51">
        <f t="shared" si="10"/>
        <v>9864</v>
      </c>
      <c r="V7" s="51">
        <f t="shared" si="10"/>
        <v>304</v>
      </c>
      <c r="W7" s="51">
        <f t="shared" si="10"/>
        <v>950</v>
      </c>
      <c r="X7" s="50" t="str">
        <f t="shared" si="10"/>
        <v>無</v>
      </c>
      <c r="Y7" s="52">
        <f>Y8</f>
        <v>69.2</v>
      </c>
      <c r="Z7" s="52">
        <f t="shared" ref="Z7:AH7" si="11">Z8</f>
        <v>69.2</v>
      </c>
      <c r="AA7" s="52">
        <f t="shared" si="11"/>
        <v>97.9</v>
      </c>
      <c r="AB7" s="52">
        <f t="shared" si="11"/>
        <v>112.8</v>
      </c>
      <c r="AC7" s="52">
        <f t="shared" si="11"/>
        <v>82.9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-11.1</v>
      </c>
      <c r="BG7" s="52">
        <f t="shared" ref="BG7:BO7" si="14">BG8</f>
        <v>34</v>
      </c>
      <c r="BH7" s="52">
        <f t="shared" si="14"/>
        <v>1.1000000000000001</v>
      </c>
      <c r="BI7" s="52">
        <f t="shared" si="14"/>
        <v>4.2</v>
      </c>
      <c r="BJ7" s="52">
        <f t="shared" si="14"/>
        <v>-16.8</v>
      </c>
      <c r="BK7" s="52">
        <f t="shared" si="14"/>
        <v>-56.4</v>
      </c>
      <c r="BL7" s="52">
        <f t="shared" si="14"/>
        <v>16.899999999999999</v>
      </c>
      <c r="BM7" s="52">
        <f t="shared" si="14"/>
        <v>26.4</v>
      </c>
      <c r="BN7" s="52">
        <f t="shared" si="14"/>
        <v>-1.9</v>
      </c>
      <c r="BO7" s="52">
        <f t="shared" si="14"/>
        <v>27</v>
      </c>
      <c r="BP7" s="49"/>
      <c r="BQ7" s="53">
        <f>BQ8</f>
        <v>-3121</v>
      </c>
      <c r="BR7" s="53">
        <f t="shared" ref="BR7:BZ7" si="15">BR8</f>
        <v>-1188</v>
      </c>
      <c r="BS7" s="53">
        <f t="shared" si="15"/>
        <v>568</v>
      </c>
      <c r="BT7" s="53">
        <f t="shared" si="15"/>
        <v>-497</v>
      </c>
      <c r="BU7" s="53">
        <f t="shared" si="15"/>
        <v>-1085</v>
      </c>
      <c r="BV7" s="53">
        <f t="shared" si="15"/>
        <v>1059</v>
      </c>
      <c r="BW7" s="53">
        <f t="shared" si="15"/>
        <v>2866</v>
      </c>
      <c r="BX7" s="53">
        <f t="shared" si="15"/>
        <v>4637</v>
      </c>
      <c r="BY7" s="53">
        <f t="shared" si="15"/>
        <v>4223</v>
      </c>
      <c r="BZ7" s="53">
        <f t="shared" si="15"/>
        <v>4987</v>
      </c>
      <c r="CA7" s="51"/>
      <c r="CB7" s="52" t="s">
        <v>106</v>
      </c>
      <c r="CC7" s="52" t="s">
        <v>106</v>
      </c>
      <c r="CD7" s="52" t="s">
        <v>106</v>
      </c>
      <c r="CE7" s="52" t="s">
        <v>106</v>
      </c>
      <c r="CF7" s="52" t="s">
        <v>106</v>
      </c>
      <c r="CG7" s="52" t="s">
        <v>106</v>
      </c>
      <c r="CH7" s="52" t="s">
        <v>106</v>
      </c>
      <c r="CI7" s="52" t="s">
        <v>106</v>
      </c>
      <c r="CJ7" s="52" t="s">
        <v>106</v>
      </c>
      <c r="CK7" s="52" t="s">
        <v>104</v>
      </c>
      <c r="CL7" s="49"/>
      <c r="CM7" s="51">
        <f>CM8</f>
        <v>91538</v>
      </c>
      <c r="CN7" s="51">
        <f>CN8</f>
        <v>4000</v>
      </c>
      <c r="CO7" s="52" t="s">
        <v>106</v>
      </c>
      <c r="CP7" s="52" t="s">
        <v>106</v>
      </c>
      <c r="CQ7" s="52" t="s">
        <v>106</v>
      </c>
      <c r="CR7" s="52" t="s">
        <v>106</v>
      </c>
      <c r="CS7" s="52" t="s">
        <v>106</v>
      </c>
      <c r="CT7" s="52" t="s">
        <v>106</v>
      </c>
      <c r="CU7" s="52" t="s">
        <v>106</v>
      </c>
      <c r="CV7" s="52" t="s">
        <v>106</v>
      </c>
      <c r="CW7" s="52" t="s">
        <v>106</v>
      </c>
      <c r="CX7" s="52" t="s">
        <v>107</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2.6</v>
      </c>
      <c r="DL7" s="52">
        <f t="shared" ref="DL7:DT7" si="17">DL8</f>
        <v>2.2999999999999998</v>
      </c>
      <c r="DM7" s="52">
        <f t="shared" si="17"/>
        <v>2.2999999999999998</v>
      </c>
      <c r="DN7" s="52">
        <f t="shared" si="17"/>
        <v>9.1999999999999993</v>
      </c>
      <c r="DO7" s="52">
        <f t="shared" si="17"/>
        <v>11.5</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34029</v>
      </c>
      <c r="D8" s="55">
        <v>47</v>
      </c>
      <c r="E8" s="55">
        <v>14</v>
      </c>
      <c r="F8" s="55">
        <v>0</v>
      </c>
      <c r="G8" s="55">
        <v>4</v>
      </c>
      <c r="H8" s="55" t="s">
        <v>108</v>
      </c>
      <c r="I8" s="55" t="s">
        <v>109</v>
      </c>
      <c r="J8" s="55" t="s">
        <v>110</v>
      </c>
      <c r="K8" s="55" t="s">
        <v>111</v>
      </c>
      <c r="L8" s="55" t="s">
        <v>112</v>
      </c>
      <c r="M8" s="55" t="s">
        <v>113</v>
      </c>
      <c r="N8" s="55" t="s">
        <v>114</v>
      </c>
      <c r="O8" s="56" t="s">
        <v>115</v>
      </c>
      <c r="P8" s="57" t="s">
        <v>116</v>
      </c>
      <c r="Q8" s="57" t="s">
        <v>117</v>
      </c>
      <c r="R8" s="58">
        <v>39</v>
      </c>
      <c r="S8" s="57" t="s">
        <v>118</v>
      </c>
      <c r="T8" s="57" t="s">
        <v>118</v>
      </c>
      <c r="U8" s="58">
        <v>9864</v>
      </c>
      <c r="V8" s="58">
        <v>304</v>
      </c>
      <c r="W8" s="58">
        <v>950</v>
      </c>
      <c r="X8" s="57" t="s">
        <v>118</v>
      </c>
      <c r="Y8" s="59">
        <v>69.2</v>
      </c>
      <c r="Z8" s="59">
        <v>69.2</v>
      </c>
      <c r="AA8" s="59">
        <v>97.9</v>
      </c>
      <c r="AB8" s="59">
        <v>112.8</v>
      </c>
      <c r="AC8" s="59">
        <v>82.9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-11.1</v>
      </c>
      <c r="BG8" s="59">
        <v>34</v>
      </c>
      <c r="BH8" s="59">
        <v>1.1000000000000001</v>
      </c>
      <c r="BI8" s="59">
        <v>4.2</v>
      </c>
      <c r="BJ8" s="59">
        <v>-16.8</v>
      </c>
      <c r="BK8" s="59">
        <v>-56.4</v>
      </c>
      <c r="BL8" s="59">
        <v>16.899999999999999</v>
      </c>
      <c r="BM8" s="59">
        <v>26.4</v>
      </c>
      <c r="BN8" s="59">
        <v>-1.9</v>
      </c>
      <c r="BO8" s="59">
        <v>27</v>
      </c>
      <c r="BP8" s="56">
        <v>2</v>
      </c>
      <c r="BQ8" s="60">
        <v>-3121</v>
      </c>
      <c r="BR8" s="60">
        <v>-1188</v>
      </c>
      <c r="BS8" s="60">
        <v>568</v>
      </c>
      <c r="BT8" s="61">
        <v>-497</v>
      </c>
      <c r="BU8" s="61">
        <v>-1085</v>
      </c>
      <c r="BV8" s="60">
        <v>1059</v>
      </c>
      <c r="BW8" s="60">
        <v>2866</v>
      </c>
      <c r="BX8" s="60">
        <v>4637</v>
      </c>
      <c r="BY8" s="60">
        <v>4223</v>
      </c>
      <c r="BZ8" s="60">
        <v>4987</v>
      </c>
      <c r="CA8" s="58">
        <v>10905</v>
      </c>
      <c r="CB8" s="59" t="s">
        <v>112</v>
      </c>
      <c r="CC8" s="59" t="s">
        <v>112</v>
      </c>
      <c r="CD8" s="59" t="s">
        <v>112</v>
      </c>
      <c r="CE8" s="59" t="s">
        <v>112</v>
      </c>
      <c r="CF8" s="59" t="s">
        <v>112</v>
      </c>
      <c r="CG8" s="59" t="s">
        <v>112</v>
      </c>
      <c r="CH8" s="59" t="s">
        <v>112</v>
      </c>
      <c r="CI8" s="59" t="s">
        <v>112</v>
      </c>
      <c r="CJ8" s="59" t="s">
        <v>112</v>
      </c>
      <c r="CK8" s="59" t="s">
        <v>112</v>
      </c>
      <c r="CL8" s="56" t="s">
        <v>112</v>
      </c>
      <c r="CM8" s="58">
        <v>91538</v>
      </c>
      <c r="CN8" s="58">
        <v>4000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764.6</v>
      </c>
      <c r="DF8" s="59">
        <v>72.599999999999994</v>
      </c>
      <c r="DG8" s="59">
        <v>50.4</v>
      </c>
      <c r="DH8" s="59">
        <v>32.799999999999997</v>
      </c>
      <c r="DI8" s="59">
        <v>72.400000000000006</v>
      </c>
      <c r="DJ8" s="56">
        <v>73.400000000000006</v>
      </c>
      <c r="DK8" s="59">
        <v>2.6</v>
      </c>
      <c r="DL8" s="59">
        <v>2.2999999999999998</v>
      </c>
      <c r="DM8" s="59">
        <v>2.2999999999999998</v>
      </c>
      <c r="DN8" s="59">
        <v>9.1999999999999993</v>
      </c>
      <c r="DO8" s="59">
        <v>11.5</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hina.k</cp:lastModifiedBy>
  <cp:lastPrinted>2026-02-02T05:24:20Z</cp:lastPrinted>
  <dcterms:created xsi:type="dcterms:W3CDTF">2025-12-12T09:26:59Z</dcterms:created>
  <dcterms:modified xsi:type="dcterms:W3CDTF">2026-02-02T05:38:29Z</dcterms:modified>
  <cp:category/>
</cp:coreProperties>
</file>