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72.16.0.57\共有フォルダ\観光商工課\駐車場関係\★⑥ 経営比較分析表\R6提出（R5決算）\❸ R7.2.14   確認事項／修正後再提出\【経営比較分析表】2023_034029_47_140(駐車場)　★R7.2.17修正後\"/>
    </mc:Choice>
  </mc:AlternateContent>
  <xr:revisionPtr revIDLastSave="0" documentId="13_ncr:1_{4D2177F8-9D06-450F-A724-4F08815FD2F3}" xr6:coauthVersionLast="36" xr6:coauthVersionMax="36" xr10:uidLastSave="{00000000-0000-0000-0000-000000000000}"/>
  <workbookProtection workbookAlgorithmName="SHA-512" workbookHashValue="fP9OYj0x68u5Lrltubc0hgUUXhKnefl854xRNLCCJS6EqNB9AFiS1K7WvxY/Tpm5uHFw+0HK9DEwMmlEW+95sw==" workbookSaltValue="ny0MPEyTvRD5GhnKsM88vg=="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DI7" i="5"/>
  <c r="DH7" i="5"/>
  <c r="DG7" i="5"/>
  <c r="LE78" i="4" s="1"/>
  <c r="DF7" i="5"/>
  <c r="DE7" i="5"/>
  <c r="DD7" i="5"/>
  <c r="MI77" i="4" s="1"/>
  <c r="DC7" i="5"/>
  <c r="LT77" i="4" s="1"/>
  <c r="DB7" i="5"/>
  <c r="DA7" i="5"/>
  <c r="CZ7" i="5"/>
  <c r="KA77" i="4" s="1"/>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HJ32" i="4" s="1"/>
  <c r="AR7" i="5"/>
  <c r="AQ7" i="5"/>
  <c r="FX32" i="4" s="1"/>
  <c r="AP7" i="5"/>
  <c r="FE32" i="4" s="1"/>
  <c r="AO7" i="5"/>
  <c r="AN7" i="5"/>
  <c r="AM7" i="5"/>
  <c r="AL7" i="5"/>
  <c r="AK7" i="5"/>
  <c r="FE31" i="4" s="1"/>
  <c r="AJ7" i="5"/>
  <c r="AH7" i="5"/>
  <c r="AG7" i="5"/>
  <c r="BZ32" i="4" s="1"/>
  <c r="AF7" i="5"/>
  <c r="BG32" i="4" s="1"/>
  <c r="AE7" i="5"/>
  <c r="AD7" i="5"/>
  <c r="AC7" i="5"/>
  <c r="AB7" i="5"/>
  <c r="BZ31" i="4" s="1"/>
  <c r="AA7" i="5"/>
  <c r="Z7" i="5"/>
  <c r="Y7" i="5"/>
  <c r="X7" i="5"/>
  <c r="LJ10" i="4" s="1"/>
  <c r="W7" i="5"/>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KO32" i="4"/>
  <c r="GQ32" i="4"/>
  <c r="EL32" i="4"/>
  <c r="CS32" i="4"/>
  <c r="AN32" i="4"/>
  <c r="U32" i="4"/>
  <c r="MA31" i="4"/>
  <c r="LH31" i="4"/>
  <c r="KO31" i="4"/>
  <c r="JC31" i="4"/>
  <c r="HJ31" i="4"/>
  <c r="GQ31" i="4"/>
  <c r="FX31" i="4"/>
  <c r="EL31" i="4"/>
  <c r="CS31" i="4"/>
  <c r="BG31" i="4"/>
  <c r="AN31" i="4"/>
  <c r="U31" i="4"/>
  <c r="JQ10" i="4"/>
  <c r="DU10" i="4"/>
  <c r="CF10" i="4"/>
  <c r="B10" i="4"/>
  <c r="HX8" i="4"/>
  <c r="AQ8" i="4"/>
  <c r="B6" i="4"/>
  <c r="LT76" i="4" l="1"/>
  <c r="GQ51" i="4"/>
  <c r="LH30" i="4"/>
  <c r="IE76" i="4"/>
  <c r="BZ51" i="4"/>
  <c r="GQ30" i="4"/>
  <c r="BZ30" i="4"/>
  <c r="BK76" i="4"/>
  <c r="LH51" i="4"/>
  <c r="B11" i="5"/>
  <c r="F11" i="5"/>
  <c r="C11" i="5"/>
  <c r="D11" i="5"/>
  <c r="GL76" i="4" l="1"/>
  <c r="U51" i="4"/>
  <c r="EL30" i="4"/>
  <c r="U30" i="4"/>
  <c r="R76" i="4"/>
  <c r="JC51" i="4"/>
  <c r="KA76" i="4"/>
  <c r="EL51" i="4"/>
  <c r="JC30" i="4"/>
  <c r="AN51" i="4"/>
  <c r="AN30" i="4"/>
  <c r="AG76" i="4"/>
  <c r="JV51" i="4"/>
  <c r="KP76" i="4"/>
  <c r="FE51" i="4"/>
  <c r="JV30" i="4"/>
  <c r="HA76" i="4"/>
  <c r="FE30" i="4"/>
  <c r="IT76" i="4"/>
  <c r="CS51" i="4"/>
  <c r="HJ30" i="4"/>
  <c r="CS30" i="4"/>
  <c r="BZ76" i="4"/>
  <c r="MA51" i="4"/>
  <c r="MI76" i="4"/>
  <c r="HJ51" i="4"/>
  <c r="MA30" i="4"/>
  <c r="AV76" i="4"/>
  <c r="KO51" i="4"/>
  <c r="LE76" i="4"/>
  <c r="FX51" i="4"/>
  <c r="KO30" i="4"/>
  <c r="HP76" i="4"/>
  <c r="BG51" i="4"/>
  <c r="FX30" i="4"/>
  <c r="BG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<sst xmlns="http://schemas.openxmlformats.org/spreadsheetml/2006/main" count="278" uniqueCount="131">
  <si>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</si>
  <si>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</si>
  <si>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</si>
  <si>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</si>
  <si>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</si>
  <si>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</si>
  <si>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</si>
  <si>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</si>
  <si>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</si>
  <si>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</si>
  <si>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</si>
  <si>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</si>
  <si>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</si>
  <si>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</si>
  <si>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</si>
  <si>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</si>
  <si>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</si>
  <si>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</si>
  <si>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</si>
  <si>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</si>
  <si>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</si>
  <si>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</si>
  <si>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</si>
  <si>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</si>
  <si>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</si>
  <si>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</si>
  <si>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</si>
  <si>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</si>
  <si>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</si>
  <si>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</si>
  <si>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</si>
  <si>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</si>
  <si>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</si>
  <si>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</si>
  <si>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</si>
  <si>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</si>
  <si>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</si>
  <si>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</si>
  <si>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</si>
  <si>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</si>
  <si>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</si>
  <si>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</si>
  <si>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</si>
  <si>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</si>
  <si>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</si>
  <si>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</si>
  <si>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</si>
  <si>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</si>
  <si>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</si>
  <si>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</si>
  <si>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</si>
  <si>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</si>
  <si>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</si>
  <si>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</si>
  <si>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</si>
  <si>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</si>
  <si>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</si>
  <si>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</si>
  <si>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</si>
  <si>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</si>
  <si>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</si>
  <si>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</si>
  <si>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</si>
  <si>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</si>
  <si>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</si>
  <si>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</si>
  <si>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</si>
  <si>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</si>
  <si>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</si>
  <si>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</si>
  <si>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</si>
  <si>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</si>
  <si>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</si>
  <si>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</si>
  <si>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</si>
  <si>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</si>
  <si>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</si>
  <si>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</si>
  <si>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</si>
  <si>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</si>
  <si>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</si>
  <si>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</si>
  <si>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</si>
  <si>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</si>
  <si>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</si>
  <si>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</si>
  <si>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</si>
  <si>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</si>
  <si>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</si>
  <si>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</si>
  <si>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</si>
  <si>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</si>
  <si>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</si>
  <si>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</si>
  <si>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</si>
  <si>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</si>
  <si>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</si>
  <si>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</si>
  <si>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</si>
  <si>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</si>
  <si>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</si>
  <si>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</si>
  <si>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</si>
  <si>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</si>
  <si>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</si>
  <si>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</si>
  <si>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</si>
  <si>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</si>
  <si>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</si>
  <si>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</si>
  <si>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</si>
  <si>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平泉町</t>
  </si>
  <si>
    <t>中尊寺第２駐車場</t>
  </si>
  <si>
    <t>法非適用</t>
  </si>
  <si>
    <t>駐車場整備事業</t>
  </si>
  <si>
    <t>-</t>
  </si>
  <si>
    <t>Ａ３Ｂ２</t>
  </si>
  <si>
    <t>非設置</t>
  </si>
  <si>
    <t>該当数値なし</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</si>
  <si>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</si>
  <si>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</si>
  <si>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</si>
  <si>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</si>
  <si>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</si>
  <si>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</si>
  <si>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</si>
  <si>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</si>
  <si>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コロナ禍による利用減となった後、コロナ禍前の状況まで徐々に回復傾向にあります。
　中尊寺第２駐車場は、中尊寺第１駐車場の補填的な役割として、中尊寺第１駐車場が満車等により混雑する休日等を中心に開場することとしており、令和５年度の営業日数は７９日（年間日数の約21％）となっています。
　このため、稼働率は低い状態で推移していますが、ＧＷや年末年始などにおける交通渋滞緩和を図る意味でも、引き続き駐車場運営を継続していく必要があると考えております。</t>
    <rPh sb="4" eb="5">
      <t>カ</t>
    </rPh>
    <rPh sb="8" eb="10">
      <t>リヨウ</t>
    </rPh>
    <rPh sb="10" eb="11">
      <t>ゲン</t>
    </rPh>
    <rPh sb="15" eb="16">
      <t>アト</t>
    </rPh>
    <rPh sb="20" eb="22">
      <t>カマエ</t>
    </rPh>
    <rPh sb="23" eb="25">
      <t>ジョウキョウ</t>
    </rPh>
    <rPh sb="27" eb="32">
      <t>ジョジョニカイフク</t>
    </rPh>
    <rPh sb="32" eb="34">
      <t>ケイコウ</t>
    </rPh>
    <rPh sb="42" eb="50">
      <t>チ</t>
    </rPh>
    <rPh sb="52" eb="60">
      <t>チ</t>
    </rPh>
    <phoneticPr fontId="5"/>
  </si>
  <si>
    <t>　コロナ禍以降令和４年度までは、収益的収支比率が100％を下回った状況でしたが、令和５年度は100％以上に改善しました。
　また、他会計からの繰入も要しなかったことから、比較的健全な経営状態を保っています。
　売上高ＧＯＰ比率は昨年度よりも若干増加し、類似施設平均よりも高くなりました。
　また、ＥＢＩＴＤＡは類似施設平均よりも低い状況が続いています。</t>
    <rPh sb="4" eb="5">
      <t>カ</t>
    </rPh>
    <rPh sb="5" eb="7">
      <t>イコウ</t>
    </rPh>
    <rPh sb="16" eb="19">
      <t>シュウエキテキ</t>
    </rPh>
    <rPh sb="19" eb="23">
      <t>シュウシヒリツ</t>
    </rPh>
    <rPh sb="29" eb="31">
      <t>シタマワ</t>
    </rPh>
    <rPh sb="33" eb="35">
      <t>ジョウキョウ</t>
    </rPh>
    <rPh sb="40" eb="45">
      <t>レ</t>
    </rPh>
    <rPh sb="65" eb="68">
      <t>タカイケイ</t>
    </rPh>
    <rPh sb="71" eb="73">
      <t>クリイレ</t>
    </rPh>
    <rPh sb="74" eb="75">
      <t>ヨウ</t>
    </rPh>
    <rPh sb="85" eb="88">
      <t>ヒカクテキ</t>
    </rPh>
    <rPh sb="88" eb="90">
      <t>ケンゼン</t>
    </rPh>
    <rPh sb="91" eb="93">
      <t>ケイエイ</t>
    </rPh>
    <rPh sb="93" eb="95">
      <t>ジョウタイ</t>
    </rPh>
    <rPh sb="96" eb="97">
      <t>タモ</t>
    </rPh>
    <rPh sb="105" eb="107">
      <t>ウリアゲ</t>
    </rPh>
    <rPh sb="107" eb="108">
      <t>タカ</t>
    </rPh>
    <rPh sb="111" eb="113">
      <t>ヒリツ</t>
    </rPh>
    <rPh sb="114" eb="117">
      <t>サクネンド</t>
    </rPh>
    <rPh sb="120" eb="124">
      <t>ジャッカンゾウカ</t>
    </rPh>
    <rPh sb="126" eb="132">
      <t>ルイジシセツヘイキン</t>
    </rPh>
    <rPh sb="135" eb="136">
      <t>タカ</t>
    </rPh>
    <rPh sb="164" eb="165">
      <t>ヒク</t>
    </rPh>
    <rPh sb="166" eb="168">
      <t>ジョウキョウ</t>
    </rPh>
    <rPh sb="169" eb="170">
      <t>ツヅ</t>
    </rPh>
    <phoneticPr fontId="5"/>
  </si>
  <si>
    <t>　企業債は既に償還済であるため、企業債残高対料金収入比率は「ゼロ」となっていますが、将来的には施設の老朽化による修繕等が予想されることから、駐車場整備基金を活用するなど、計画的な施設整備の検討を進めてまいります。</t>
    <rPh sb="1" eb="4">
      <t>キギョウサイ</t>
    </rPh>
    <rPh sb="5" eb="6">
      <t>スデ</t>
    </rPh>
    <rPh sb="7" eb="9">
      <t>ショウカン</t>
    </rPh>
    <rPh sb="9" eb="10">
      <t>スミ</t>
    </rPh>
    <rPh sb="16" eb="21">
      <t>キギョウサイザンダカ</t>
    </rPh>
    <rPh sb="21" eb="22">
      <t>タイ</t>
    </rPh>
    <rPh sb="22" eb="24">
      <t>リョウキン</t>
    </rPh>
    <rPh sb="24" eb="28">
      <t>シュウニュウヒリツ</t>
    </rPh>
    <rPh sb="47" eb="49">
      <t>シセツ</t>
    </rPh>
    <rPh sb="50" eb="53">
      <t>ロウキュウカ</t>
    </rPh>
    <rPh sb="56" eb="59">
      <t>シュウゼントウ</t>
    </rPh>
    <rPh sb="60" eb="62">
      <t>ヨソウ</t>
    </rPh>
    <rPh sb="70" eb="73">
      <t>チュウシャジョウ</t>
    </rPh>
    <rPh sb="73" eb="77">
      <t>セイビキキン</t>
    </rPh>
    <rPh sb="78" eb="80">
      <t>カツヨウ</t>
    </rPh>
    <rPh sb="85" eb="88">
      <t>ケイカクテキ</t>
    </rPh>
    <rPh sb="89" eb="93">
      <t>シセツセイビ</t>
    </rPh>
    <rPh sb="94" eb="96">
      <t>ケントウ</t>
    </rPh>
    <rPh sb="97" eb="98">
      <t>スス</t>
    </rPh>
    <phoneticPr fontId="5"/>
  </si>
  <si>
    <t>　収益的収支比率は100％以上で推移し、他会計からの繰入も要しない状況が続いていることから、引き続き健全な経営を図ってまいります。
　なお、計画的な駐車場施設整備基金への積立てを行うことにより、一般会計へ依存することなく、施設の老朽化等による大規模修繕等が生じた場合へ対応できるよう取組んでまいります。</t>
    <rPh sb="46" eb="47">
      <t>ヒ</t>
    </rPh>
    <rPh sb="48" eb="49">
      <t>ツヅ</t>
    </rPh>
    <rPh sb="50" eb="52">
      <t>ケンゼン</t>
    </rPh>
    <rPh sb="53" eb="55">
      <t>ケイエイ</t>
    </rPh>
    <rPh sb="56" eb="57">
      <t>ハカ</t>
    </rPh>
    <rPh sb="70" eb="73">
      <t>ケイカクテキ</t>
    </rPh>
    <rPh sb="79" eb="83">
      <t>セイビキキン</t>
    </rPh>
    <rPh sb="111" eb="113">
      <t>シセツ</t>
    </rPh>
    <rPh sb="114" eb="117">
      <t>ロウキュウカ</t>
    </rPh>
    <rPh sb="117" eb="118">
      <t>トウ</t>
    </rPh>
    <rPh sb="121" eb="127">
      <t>ダイキボシュウゼントウ</t>
    </rPh>
    <rPh sb="128" eb="129">
      <t>ショウ</t>
    </rPh>
    <rPh sb="131" eb="133">
      <t>バアイ</t>
    </rPh>
    <rPh sb="134" eb="136">
      <t>タイオウ</t>
    </rPh>
    <rPh sb="141" eb="143">
      <t>トリク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</si>
</sst>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145.80000000000001</c:v>
                </c:pt>
                <c:pt idx="1">
                  <c:v>69.2</c:v>
                </c:pt>
                <c:pt idx="2">
                  <c:v>69.2</c:v>
                </c:pt>
                <c:pt idx="3">
                  <c:v>97.9</c:v>
                </c:pt>
                <c:pt idx="4">
                  <c:v>112.8</c:v>
                </c:pt>
              </c:numCache>
            </c:numRef>
          </c:val>
          <c:extLst>
            <c:ext xmlns:c16="http://schemas.microsoft.com/office/drawing/2014/chart" uri="{C3380CC4-5D6E-409C-BE32-E72D297353CC}">
              <c16:uniqueId val="{00000000-94B7-401C-A50C-5A41A25DA4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94B7-401C-A50C-5A41A25DA4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5C5-464A-97BF-3604B572595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D5C5-464A-97BF-3604B572595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765E-4DA8-BF10-B5F121EA85A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65E-4DA8-BF10-B5F121EA85A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8699-49EB-8F66-4F582BD8E2C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699-49EB-8F66-4F582BD8E2C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17-4F05-91DA-7B9957A4C71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AF17-4F05-91DA-7B9957A4C71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FA8-49F4-8A77-492126EEDBB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AFA8-49F4-8A77-492126EEDBB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16.399999999999999</c:v>
                </c:pt>
                <c:pt idx="1">
                  <c:v>2.6</c:v>
                </c:pt>
                <c:pt idx="2">
                  <c:v>2.2999999999999998</c:v>
                </c:pt>
                <c:pt idx="3">
                  <c:v>2.2999999999999998</c:v>
                </c:pt>
                <c:pt idx="4">
                  <c:v>9.1999999999999993</c:v>
                </c:pt>
              </c:numCache>
            </c:numRef>
          </c:val>
          <c:extLst>
            <c:ext xmlns:c16="http://schemas.microsoft.com/office/drawing/2014/chart" uri="{C3380CC4-5D6E-409C-BE32-E72D297353CC}">
              <c16:uniqueId val="{00000000-0319-4910-AE11-E07D2F590E0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0319-4910-AE11-E07D2F590E0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31.4</c:v>
                </c:pt>
                <c:pt idx="1">
                  <c:v>-11.1</c:v>
                </c:pt>
                <c:pt idx="2">
                  <c:v>34</c:v>
                </c:pt>
                <c:pt idx="3">
                  <c:v>1.1000000000000001</c:v>
                </c:pt>
                <c:pt idx="4">
                  <c:v>4.2</c:v>
                </c:pt>
              </c:numCache>
            </c:numRef>
          </c:val>
          <c:extLst>
            <c:ext xmlns:c16="http://schemas.microsoft.com/office/drawing/2014/chart" uri="{C3380CC4-5D6E-409C-BE32-E72D297353CC}">
              <c16:uniqueId val="{00000000-E988-4FBA-A436-DC8F9E1F5C4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E988-4FBA-A436-DC8F9E1F5C4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2112</c:v>
                </c:pt>
                <c:pt idx="1">
                  <c:v>-3121</c:v>
                </c:pt>
                <c:pt idx="2">
                  <c:v>-1188</c:v>
                </c:pt>
                <c:pt idx="3">
                  <c:v>568</c:v>
                </c:pt>
                <c:pt idx="4">
                  <c:v>-497</c:v>
                </c:pt>
              </c:numCache>
            </c:numRef>
          </c:val>
          <c:extLst>
            <c:ext xmlns:c16="http://schemas.microsoft.com/office/drawing/2014/chart" uri="{C3380CC4-5D6E-409C-BE32-E72D297353CC}">
              <c16:uniqueId val="{00000000-EE88-4BE5-91E4-1B37CE0D01D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EE88-4BE5-91E4-1B37CE0D01D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9864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304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145.80000000000001</v>
      </c>
      <c r="V31" s="116"/>
      <c r="W31" s="116"/>
      <c r="X31" s="116"/>
      <c r="Y31" s="116"/>
      <c r="Z31" s="116"/>
      <c r="AA31" s="116"/>
      <c r="AB31" s="116"/>
      <c r="AC31" s="116"/>
      <c r="AD31" s="116"/>
      <c r="AE31" s="116"/>
      <c r="AF31" s="116"/>
      <c r="AG31" s="116"/>
      <c r="AH31" s="116"/>
      <c r="AI31" s="116"/>
      <c r="AJ31" s="116"/>
      <c r="AK31" s="116"/>
      <c r="AL31" s="116"/>
      <c r="AM31" s="116"/>
      <c r="AN31" s="116">
        <f>データ!Z7</f>
        <v>69.2</v>
      </c>
      <c r="AO31" s="116"/>
      <c r="AP31" s="116"/>
      <c r="AQ31" s="116"/>
      <c r="AR31" s="116"/>
      <c r="AS31" s="116"/>
      <c r="AT31" s="116"/>
      <c r="AU31" s="116"/>
      <c r="AV31" s="116"/>
      <c r="AW31" s="116"/>
      <c r="AX31" s="116"/>
      <c r="AY31" s="116"/>
      <c r="AZ31" s="116"/>
      <c r="BA31" s="116"/>
      <c r="BB31" s="116"/>
      <c r="BC31" s="116"/>
      <c r="BD31" s="116"/>
      <c r="BE31" s="116"/>
      <c r="BF31" s="116"/>
      <c r="BG31" s="116">
        <f>データ!AA7</f>
        <v>69.2</v>
      </c>
      <c r="BH31" s="116"/>
      <c r="BI31" s="116"/>
      <c r="BJ31" s="116"/>
      <c r="BK31" s="116"/>
      <c r="BL31" s="116"/>
      <c r="BM31" s="116"/>
      <c r="BN31" s="116"/>
      <c r="BO31" s="116"/>
      <c r="BP31" s="116"/>
      <c r="BQ31" s="116"/>
      <c r="BR31" s="116"/>
      <c r="BS31" s="116"/>
      <c r="BT31" s="116"/>
      <c r="BU31" s="116"/>
      <c r="BV31" s="116"/>
      <c r="BW31" s="116"/>
      <c r="BX31" s="116"/>
      <c r="BY31" s="116"/>
      <c r="BZ31" s="116">
        <f>データ!AB7</f>
        <v>97.9</v>
      </c>
      <c r="CA31" s="116"/>
      <c r="CB31" s="116"/>
      <c r="CC31" s="116"/>
      <c r="CD31" s="116"/>
      <c r="CE31" s="116"/>
      <c r="CF31" s="116"/>
      <c r="CG31" s="116"/>
      <c r="CH31" s="116"/>
      <c r="CI31" s="116"/>
      <c r="CJ31" s="116"/>
      <c r="CK31" s="116"/>
      <c r="CL31" s="116"/>
      <c r="CM31" s="116"/>
      <c r="CN31" s="116"/>
      <c r="CO31" s="116"/>
      <c r="CP31" s="116"/>
      <c r="CQ31" s="116"/>
      <c r="CR31" s="116"/>
      <c r="CS31" s="116">
        <f>データ!AC7</f>
        <v>112.8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16.399999999999999</v>
      </c>
      <c r="JD31" s="111"/>
      <c r="JE31" s="111"/>
      <c r="JF31" s="111"/>
      <c r="JG31" s="111"/>
      <c r="JH31" s="111"/>
      <c r="JI31" s="111"/>
      <c r="JJ31" s="111"/>
      <c r="JK31" s="111"/>
      <c r="JL31" s="111"/>
      <c r="JM31" s="111"/>
      <c r="JN31" s="111"/>
      <c r="JO31" s="111"/>
      <c r="JP31" s="111"/>
      <c r="JQ31" s="111"/>
      <c r="JR31" s="111"/>
      <c r="JS31" s="111"/>
      <c r="JT31" s="111"/>
      <c r="JU31" s="112"/>
      <c r="JV31" s="110">
        <f>データ!DL7</f>
        <v>2.6</v>
      </c>
      <c r="JW31" s="111"/>
      <c r="JX31" s="111"/>
      <c r="JY31" s="111"/>
      <c r="JZ31" s="111"/>
      <c r="KA31" s="111"/>
      <c r="KB31" s="111"/>
      <c r="KC31" s="111"/>
      <c r="KD31" s="111"/>
      <c r="KE31" s="111"/>
      <c r="KF31" s="111"/>
      <c r="KG31" s="111"/>
      <c r="KH31" s="111"/>
      <c r="KI31" s="111"/>
      <c r="KJ31" s="111"/>
      <c r="KK31" s="111"/>
      <c r="KL31" s="111"/>
      <c r="KM31" s="111"/>
      <c r="KN31" s="112"/>
      <c r="KO31" s="110">
        <f>データ!DM7</f>
        <v>2.2999999999999998</v>
      </c>
      <c r="KP31" s="111"/>
      <c r="KQ31" s="111"/>
      <c r="KR31" s="111"/>
      <c r="KS31" s="111"/>
      <c r="KT31" s="111"/>
      <c r="KU31" s="111"/>
      <c r="KV31" s="111"/>
      <c r="KW31" s="111"/>
      <c r="KX31" s="111"/>
      <c r="KY31" s="111"/>
      <c r="KZ31" s="111"/>
      <c r="LA31" s="111"/>
      <c r="LB31" s="111"/>
      <c r="LC31" s="111"/>
      <c r="LD31" s="111"/>
      <c r="LE31" s="111"/>
      <c r="LF31" s="111"/>
      <c r="LG31" s="112"/>
      <c r="LH31" s="110">
        <f>データ!DN7</f>
        <v>2.2999999999999998</v>
      </c>
      <c r="LI31" s="111"/>
      <c r="LJ31" s="111"/>
      <c r="LK31" s="111"/>
      <c r="LL31" s="111"/>
      <c r="LM31" s="111"/>
      <c r="LN31" s="111"/>
      <c r="LO31" s="111"/>
      <c r="LP31" s="111"/>
      <c r="LQ31" s="111"/>
      <c r="LR31" s="111"/>
      <c r="LS31" s="111"/>
      <c r="LT31" s="111"/>
      <c r="LU31" s="111"/>
      <c r="LV31" s="111"/>
      <c r="LW31" s="111"/>
      <c r="LX31" s="111"/>
      <c r="LY31" s="111"/>
      <c r="LZ31" s="112"/>
      <c r="MA31" s="110">
        <f>データ!DO7</f>
        <v>9.1999999999999993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31.4</v>
      </c>
      <c r="EM52" s="116"/>
      <c r="EN52" s="116"/>
      <c r="EO52" s="116"/>
      <c r="EP52" s="116"/>
      <c r="EQ52" s="116"/>
      <c r="ER52" s="116"/>
      <c r="ES52" s="116"/>
      <c r="ET52" s="116"/>
      <c r="EU52" s="116"/>
      <c r="EV52" s="116"/>
      <c r="EW52" s="116"/>
      <c r="EX52" s="116"/>
      <c r="EY52" s="116"/>
      <c r="EZ52" s="116"/>
      <c r="FA52" s="116"/>
      <c r="FB52" s="116"/>
      <c r="FC52" s="116"/>
      <c r="FD52" s="116"/>
      <c r="FE52" s="116">
        <f>データ!BG7</f>
        <v>-11.1</v>
      </c>
      <c r="FF52" s="116"/>
      <c r="FG52" s="116"/>
      <c r="FH52" s="116"/>
      <c r="FI52" s="116"/>
      <c r="FJ52" s="116"/>
      <c r="FK52" s="116"/>
      <c r="FL52" s="116"/>
      <c r="FM52" s="116"/>
      <c r="FN52" s="116"/>
      <c r="FO52" s="116"/>
      <c r="FP52" s="116"/>
      <c r="FQ52" s="116"/>
      <c r="FR52" s="116"/>
      <c r="FS52" s="116"/>
      <c r="FT52" s="116"/>
      <c r="FU52" s="116"/>
      <c r="FV52" s="116"/>
      <c r="FW52" s="116"/>
      <c r="FX52" s="116">
        <f>データ!BH7</f>
        <v>34</v>
      </c>
      <c r="FY52" s="116"/>
      <c r="FZ52" s="116"/>
      <c r="GA52" s="116"/>
      <c r="GB52" s="116"/>
      <c r="GC52" s="116"/>
      <c r="GD52" s="116"/>
      <c r="GE52" s="116"/>
      <c r="GF52" s="116"/>
      <c r="GG52" s="116"/>
      <c r="GH52" s="116"/>
      <c r="GI52" s="116"/>
      <c r="GJ52" s="116"/>
      <c r="GK52" s="116"/>
      <c r="GL52" s="116"/>
      <c r="GM52" s="116"/>
      <c r="GN52" s="116"/>
      <c r="GO52" s="116"/>
      <c r="GP52" s="116"/>
      <c r="GQ52" s="116">
        <f>データ!BI7</f>
        <v>1.1000000000000001</v>
      </c>
      <c r="GR52" s="116"/>
      <c r="GS52" s="116"/>
      <c r="GT52" s="116"/>
      <c r="GU52" s="116"/>
      <c r="GV52" s="116"/>
      <c r="GW52" s="116"/>
      <c r="GX52" s="116"/>
      <c r="GY52" s="116"/>
      <c r="GZ52" s="116"/>
      <c r="HA52" s="116"/>
      <c r="HB52" s="116"/>
      <c r="HC52" s="116"/>
      <c r="HD52" s="116"/>
      <c r="HE52" s="116"/>
      <c r="HF52" s="116"/>
      <c r="HG52" s="116"/>
      <c r="HH52" s="116"/>
      <c r="HI52" s="116"/>
      <c r="HJ52" s="116">
        <f>データ!BJ7</f>
        <v>4.2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2112</v>
      </c>
      <c r="JD52" s="120"/>
      <c r="JE52" s="120"/>
      <c r="JF52" s="120"/>
      <c r="JG52" s="120"/>
      <c r="JH52" s="120"/>
      <c r="JI52" s="120"/>
      <c r="JJ52" s="120"/>
      <c r="JK52" s="120"/>
      <c r="JL52" s="120"/>
      <c r="JM52" s="120"/>
      <c r="JN52" s="120"/>
      <c r="JO52" s="120"/>
      <c r="JP52" s="120"/>
      <c r="JQ52" s="120"/>
      <c r="JR52" s="120"/>
      <c r="JS52" s="120"/>
      <c r="JT52" s="120"/>
      <c r="JU52" s="120"/>
      <c r="JV52" s="120">
        <f>データ!BR7</f>
        <v>-3121</v>
      </c>
      <c r="JW52" s="120"/>
      <c r="JX52" s="120"/>
      <c r="JY52" s="120"/>
      <c r="JZ52" s="120"/>
      <c r="KA52" s="120"/>
      <c r="KB52" s="120"/>
      <c r="KC52" s="120"/>
      <c r="KD52" s="120"/>
      <c r="KE52" s="120"/>
      <c r="KF52" s="120"/>
      <c r="KG52" s="120"/>
      <c r="KH52" s="120"/>
      <c r="KI52" s="120"/>
      <c r="KJ52" s="120"/>
      <c r="KK52" s="120"/>
      <c r="KL52" s="120"/>
      <c r="KM52" s="120"/>
      <c r="KN52" s="120"/>
      <c r="KO52" s="120">
        <f>データ!BS7</f>
        <v>-1188</v>
      </c>
      <c r="KP52" s="120"/>
      <c r="KQ52" s="120"/>
      <c r="KR52" s="120"/>
      <c r="KS52" s="120"/>
      <c r="KT52" s="120"/>
      <c r="KU52" s="120"/>
      <c r="KV52" s="120"/>
      <c r="KW52" s="120"/>
      <c r="KX52" s="120"/>
      <c r="KY52" s="120"/>
      <c r="KZ52" s="120"/>
      <c r="LA52" s="120"/>
      <c r="LB52" s="120"/>
      <c r="LC52" s="120"/>
      <c r="LD52" s="120"/>
      <c r="LE52" s="120"/>
      <c r="LF52" s="120"/>
      <c r="LG52" s="120"/>
      <c r="LH52" s="120">
        <f>データ!BT7</f>
        <v>568</v>
      </c>
      <c r="LI52" s="120"/>
      <c r="LJ52" s="120"/>
      <c r="LK52" s="120"/>
      <c r="LL52" s="120"/>
      <c r="LM52" s="120"/>
      <c r="LN52" s="120"/>
      <c r="LO52" s="120"/>
      <c r="LP52" s="120"/>
      <c r="LQ52" s="120"/>
      <c r="LR52" s="120"/>
      <c r="LS52" s="120"/>
      <c r="LT52" s="120"/>
      <c r="LU52" s="120"/>
      <c r="LV52" s="120"/>
      <c r="LW52" s="120"/>
      <c r="LX52" s="120"/>
      <c r="LY52" s="120"/>
      <c r="LZ52" s="120"/>
      <c r="MA52" s="120">
        <f>データ!BU7</f>
        <v>-497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93412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1728</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Y3KqH32nJX5MdmVZHOF99JcC63NLIUIvTP6xIBFNUuBGcwouflYURm+gVaMFzHJiseqKe9MrfiswdYJj+A2Fw==" saltValue="0HWXpYZkkWQcCWX06tMAU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88</v>
      </c>
      <c r="AV5" s="47" t="s">
        <v>100</v>
      </c>
      <c r="AW5" s="47" t="s">
        <v>90</v>
      </c>
      <c r="AX5" s="47" t="s">
        <v>103</v>
      </c>
      <c r="AY5" s="47" t="s">
        <v>92</v>
      </c>
      <c r="AZ5" s="47" t="s">
        <v>93</v>
      </c>
      <c r="BA5" s="47" t="s">
        <v>94</v>
      </c>
      <c r="BB5" s="47" t="s">
        <v>95</v>
      </c>
      <c r="BC5" s="47" t="s">
        <v>96</v>
      </c>
      <c r="BD5" s="47" t="s">
        <v>97</v>
      </c>
      <c r="BE5" s="47" t="s">
        <v>98</v>
      </c>
      <c r="BF5" s="47" t="s">
        <v>88</v>
      </c>
      <c r="BG5" s="47" t="s">
        <v>100</v>
      </c>
      <c r="BH5" s="47" t="s">
        <v>101</v>
      </c>
      <c r="BI5" s="47" t="s">
        <v>102</v>
      </c>
      <c r="BJ5" s="47" t="s">
        <v>92</v>
      </c>
      <c r="BK5" s="47" t="s">
        <v>93</v>
      </c>
      <c r="BL5" s="47" t="s">
        <v>94</v>
      </c>
      <c r="BM5" s="47" t="s">
        <v>95</v>
      </c>
      <c r="BN5" s="47" t="s">
        <v>96</v>
      </c>
      <c r="BO5" s="47" t="s">
        <v>97</v>
      </c>
      <c r="BP5" s="47" t="s">
        <v>98</v>
      </c>
      <c r="BQ5" s="47" t="s">
        <v>99</v>
      </c>
      <c r="BR5" s="47" t="s">
        <v>89</v>
      </c>
      <c r="BS5" s="47" t="s">
        <v>101</v>
      </c>
      <c r="BT5" s="47" t="s">
        <v>102</v>
      </c>
      <c r="BU5" s="47" t="s">
        <v>104</v>
      </c>
      <c r="BV5" s="47" t="s">
        <v>93</v>
      </c>
      <c r="BW5" s="47" t="s">
        <v>94</v>
      </c>
      <c r="BX5" s="47" t="s">
        <v>95</v>
      </c>
      <c r="BY5" s="47" t="s">
        <v>96</v>
      </c>
      <c r="BZ5" s="47" t="s">
        <v>97</v>
      </c>
      <c r="CA5" s="47" t="s">
        <v>98</v>
      </c>
      <c r="CB5" s="47" t="s">
        <v>88</v>
      </c>
      <c r="CC5" s="47" t="s">
        <v>89</v>
      </c>
      <c r="CD5" s="47" t="s">
        <v>101</v>
      </c>
      <c r="CE5" s="47" t="s">
        <v>91</v>
      </c>
      <c r="CF5" s="47" t="s">
        <v>105</v>
      </c>
      <c r="CG5" s="47" t="s">
        <v>93</v>
      </c>
      <c r="CH5" s="47" t="s">
        <v>94</v>
      </c>
      <c r="CI5" s="47" t="s">
        <v>95</v>
      </c>
      <c r="CJ5" s="47" t="s">
        <v>96</v>
      </c>
      <c r="CK5" s="47" t="s">
        <v>97</v>
      </c>
      <c r="CL5" s="47" t="s">
        <v>98</v>
      </c>
      <c r="CM5" s="145"/>
      <c r="CN5" s="145"/>
      <c r="CO5" s="47" t="s">
        <v>88</v>
      </c>
      <c r="CP5" s="47" t="s">
        <v>100</v>
      </c>
      <c r="CQ5" s="47" t="s">
        <v>101</v>
      </c>
      <c r="CR5" s="47" t="s">
        <v>102</v>
      </c>
      <c r="CS5" s="47" t="s">
        <v>92</v>
      </c>
      <c r="CT5" s="47" t="s">
        <v>93</v>
      </c>
      <c r="CU5" s="47" t="s">
        <v>94</v>
      </c>
      <c r="CV5" s="47" t="s">
        <v>95</v>
      </c>
      <c r="CW5" s="47" t="s">
        <v>96</v>
      </c>
      <c r="CX5" s="47" t="s">
        <v>97</v>
      </c>
      <c r="CY5" s="47" t="s">
        <v>98</v>
      </c>
      <c r="CZ5" s="47" t="s">
        <v>88</v>
      </c>
      <c r="DA5" s="47" t="s">
        <v>100</v>
      </c>
      <c r="DB5" s="47" t="s">
        <v>101</v>
      </c>
      <c r="DC5" s="47" t="s">
        <v>102</v>
      </c>
      <c r="DD5" s="47" t="s">
        <v>92</v>
      </c>
      <c r="DE5" s="47" t="s">
        <v>93</v>
      </c>
      <c r="DF5" s="47" t="s">
        <v>94</v>
      </c>
      <c r="DG5" s="47" t="s">
        <v>95</v>
      </c>
      <c r="DH5" s="47" t="s">
        <v>96</v>
      </c>
      <c r="DI5" s="47" t="s">
        <v>97</v>
      </c>
      <c r="DJ5" s="47" t="s">
        <v>35</v>
      </c>
      <c r="DK5" s="47" t="s">
        <v>88</v>
      </c>
      <c r="DL5" s="47" t="s">
        <v>89</v>
      </c>
      <c r="DM5" s="47" t="s">
        <v>101</v>
      </c>
      <c r="DN5" s="47" t="s">
        <v>91</v>
      </c>
      <c r="DO5" s="47" t="s">
        <v>106</v>
      </c>
      <c r="DP5" s="47" t="s">
        <v>93</v>
      </c>
      <c r="DQ5" s="47" t="s">
        <v>94</v>
      </c>
      <c r="DR5" s="47" t="s">
        <v>95</v>
      </c>
      <c r="DS5" s="47" t="s">
        <v>96</v>
      </c>
      <c r="DT5" s="47" t="s">
        <v>97</v>
      </c>
      <c r="DU5" s="47" t="s">
        <v>98</v>
      </c>
    </row>
    <row r="6" spans="1:125" s="54" customFormat="1" x14ac:dyDescent="0.15">
      <c r="A6" s="37" t="s">
        <v>107</v>
      </c>
      <c r="B6" s="48">
        <f>B8</f>
        <v>2023</v>
      </c>
      <c r="C6" s="48">
        <f t="shared" ref="C6:X6" si="1">C8</f>
        <v>34029</v>
      </c>
      <c r="D6" s="48">
        <f t="shared" si="1"/>
        <v>47</v>
      </c>
      <c r="E6" s="48">
        <f t="shared" si="1"/>
        <v>14</v>
      </c>
      <c r="F6" s="48">
        <f t="shared" si="1"/>
        <v>0</v>
      </c>
      <c r="G6" s="48">
        <f t="shared" si="1"/>
        <v>4</v>
      </c>
      <c r="H6" s="48" t="str">
        <f>SUBSTITUTE(H8,"　","")</f>
        <v>岩手県平泉町</v>
      </c>
      <c r="I6" s="48" t="str">
        <f t="shared" si="1"/>
        <v>中尊寺第２駐車場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v>
      </c>
      <c r="Q6" s="50" t="str">
        <f t="shared" si="1"/>
        <v>広場式</v>
      </c>
      <c r="R6" s="51">
        <f t="shared" si="1"/>
        <v>38</v>
      </c>
      <c r="S6" s="50" t="str">
        <f t="shared" si="1"/>
        <v>無</v>
      </c>
      <c r="T6" s="50" t="str">
        <f t="shared" si="1"/>
        <v>無</v>
      </c>
      <c r="U6" s="51">
        <f t="shared" si="1"/>
        <v>9864</v>
      </c>
      <c r="V6" s="51">
        <f t="shared" si="1"/>
        <v>304</v>
      </c>
      <c r="W6" s="51">
        <f t="shared" si="1"/>
        <v>950</v>
      </c>
      <c r="X6" s="50" t="str">
        <f t="shared" si="1"/>
        <v>無</v>
      </c>
      <c r="Y6" s="52">
        <f>IF(Y8="-",NA(),Y8)</f>
        <v>145.80000000000001</v>
      </c>
      <c r="Z6" s="52">
        <f t="shared" ref="Z6:AH6" si="2">IF(Z8="-",NA(),Z8)</f>
        <v>69.2</v>
      </c>
      <c r="AA6" s="52">
        <f t="shared" si="2"/>
        <v>69.2</v>
      </c>
      <c r="AB6" s="52">
        <f t="shared" si="2"/>
        <v>97.9</v>
      </c>
      <c r="AC6" s="52">
        <f t="shared" si="2"/>
        <v>112.8</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31.4</v>
      </c>
      <c r="BG6" s="52">
        <f t="shared" ref="BG6:BO6" si="5">IF(BG8="-",NA(),BG8)</f>
        <v>-11.1</v>
      </c>
      <c r="BH6" s="52">
        <f t="shared" si="5"/>
        <v>34</v>
      </c>
      <c r="BI6" s="52">
        <f t="shared" si="5"/>
        <v>1.1000000000000001</v>
      </c>
      <c r="BJ6" s="52">
        <f t="shared" si="5"/>
        <v>4.2</v>
      </c>
      <c r="BK6" s="52">
        <f t="shared" si="5"/>
        <v>28.9</v>
      </c>
      <c r="BL6" s="52">
        <f t="shared" si="5"/>
        <v>-56.4</v>
      </c>
      <c r="BM6" s="52">
        <f t="shared" si="5"/>
        <v>16.899999999999999</v>
      </c>
      <c r="BN6" s="52">
        <f t="shared" si="5"/>
        <v>26.4</v>
      </c>
      <c r="BO6" s="52">
        <f t="shared" si="5"/>
        <v>-1.9</v>
      </c>
      <c r="BP6" s="49" t="str">
        <f>IF(BP8="-","",IF(BP8="-","【-】","【"&amp;SUBSTITUTE(TEXT(BP8,"#,##0.0"),"-","△")&amp;"】"))</f>
        <v>【△55.6】</v>
      </c>
      <c r="BQ6" s="53">
        <f>IF(BQ8="-",NA(),BQ8)</f>
        <v>2112</v>
      </c>
      <c r="BR6" s="53">
        <f t="shared" ref="BR6:BZ6" si="6">IF(BR8="-",NA(),BR8)</f>
        <v>-3121</v>
      </c>
      <c r="BS6" s="53">
        <f t="shared" si="6"/>
        <v>-1188</v>
      </c>
      <c r="BT6" s="53">
        <f t="shared" si="6"/>
        <v>568</v>
      </c>
      <c r="BU6" s="53">
        <f t="shared" si="6"/>
        <v>-497</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108</v>
      </c>
      <c r="CM6" s="51">
        <f t="shared" ref="CM6:CN6" si="7">CM8</f>
        <v>93412</v>
      </c>
      <c r="CN6" s="51">
        <f t="shared" si="7"/>
        <v>1728</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16.399999999999999</v>
      </c>
      <c r="DL6" s="52">
        <f t="shared" ref="DL6:DT6" si="9">IF(DL8="-",NA(),DL8)</f>
        <v>2.6</v>
      </c>
      <c r="DM6" s="52">
        <f t="shared" si="9"/>
        <v>2.2999999999999998</v>
      </c>
      <c r="DN6" s="52">
        <f t="shared" si="9"/>
        <v>2.2999999999999998</v>
      </c>
      <c r="DO6" s="52">
        <f t="shared" si="9"/>
        <v>9.1999999999999993</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109</v>
      </c>
      <c r="B7" s="48">
        <f t="shared" ref="B7:X7" si="10">B8</f>
        <v>2023</v>
      </c>
      <c r="C7" s="48">
        <f t="shared" si="10"/>
        <v>34029</v>
      </c>
      <c r="D7" s="48">
        <f t="shared" si="10"/>
        <v>47</v>
      </c>
      <c r="E7" s="48">
        <f t="shared" si="10"/>
        <v>14</v>
      </c>
      <c r="F7" s="48">
        <f t="shared" si="10"/>
        <v>0</v>
      </c>
      <c r="G7" s="48">
        <f t="shared" si="10"/>
        <v>4</v>
      </c>
      <c r="H7" s="48" t="str">
        <f t="shared" si="10"/>
        <v>岩手県　平泉町</v>
      </c>
      <c r="I7" s="48" t="str">
        <f t="shared" si="10"/>
        <v>中尊寺第２駐車場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v>
      </c>
      <c r="Q7" s="50" t="str">
        <f t="shared" si="10"/>
        <v>広場式</v>
      </c>
      <c r="R7" s="51">
        <f t="shared" si="10"/>
        <v>38</v>
      </c>
      <c r="S7" s="50" t="str">
        <f t="shared" si="10"/>
        <v>無</v>
      </c>
      <c r="T7" s="50" t="str">
        <f t="shared" si="10"/>
        <v>無</v>
      </c>
      <c r="U7" s="51">
        <f t="shared" si="10"/>
        <v>9864</v>
      </c>
      <c r="V7" s="51">
        <f t="shared" si="10"/>
        <v>304</v>
      </c>
      <c r="W7" s="51">
        <f t="shared" si="10"/>
        <v>950</v>
      </c>
      <c r="X7" s="50" t="str">
        <f t="shared" si="10"/>
        <v>無</v>
      </c>
      <c r="Y7" s="52">
        <f>Y8</f>
        <v>145.80000000000001</v>
      </c>
      <c r="Z7" s="52">
        <f t="shared" ref="Z7:AH7" si="11">Z8</f>
        <v>69.2</v>
      </c>
      <c r="AA7" s="52">
        <f t="shared" si="11"/>
        <v>69.2</v>
      </c>
      <c r="AB7" s="52">
        <f t="shared" si="11"/>
        <v>97.9</v>
      </c>
      <c r="AC7" s="52">
        <f t="shared" si="11"/>
        <v>112.8</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31.4</v>
      </c>
      <c r="BG7" s="52">
        <f t="shared" ref="BG7:BO7" si="14">BG8</f>
        <v>-11.1</v>
      </c>
      <c r="BH7" s="52">
        <f t="shared" si="14"/>
        <v>34</v>
      </c>
      <c r="BI7" s="52">
        <f t="shared" si="14"/>
        <v>1.1000000000000001</v>
      </c>
      <c r="BJ7" s="52">
        <f t="shared" si="14"/>
        <v>4.2</v>
      </c>
      <c r="BK7" s="52">
        <f t="shared" si="14"/>
        <v>28.9</v>
      </c>
      <c r="BL7" s="52">
        <f t="shared" si="14"/>
        <v>-56.4</v>
      </c>
      <c r="BM7" s="52">
        <f t="shared" si="14"/>
        <v>16.899999999999999</v>
      </c>
      <c r="BN7" s="52">
        <f t="shared" si="14"/>
        <v>26.4</v>
      </c>
      <c r="BO7" s="52">
        <f t="shared" si="14"/>
        <v>-1.9</v>
      </c>
      <c r="BP7" s="49"/>
      <c r="BQ7" s="53">
        <f>BQ8</f>
        <v>2112</v>
      </c>
      <c r="BR7" s="53">
        <f t="shared" ref="BR7:BZ7" si="15">BR8</f>
        <v>-3121</v>
      </c>
      <c r="BS7" s="53">
        <f t="shared" si="15"/>
        <v>-1188</v>
      </c>
      <c r="BT7" s="53">
        <f t="shared" si="15"/>
        <v>568</v>
      </c>
      <c r="BU7" s="53">
        <f t="shared" si="15"/>
        <v>-497</v>
      </c>
      <c r="BV7" s="53">
        <f t="shared" si="15"/>
        <v>8262</v>
      </c>
      <c r="BW7" s="53">
        <f t="shared" si="15"/>
        <v>1059</v>
      </c>
      <c r="BX7" s="53">
        <f t="shared" si="15"/>
        <v>2866</v>
      </c>
      <c r="BY7" s="53">
        <f t="shared" si="15"/>
        <v>4637</v>
      </c>
      <c r="BZ7" s="53">
        <f t="shared" si="15"/>
        <v>4223</v>
      </c>
      <c r="CA7" s="51"/>
      <c r="CB7" s="52" t="s">
        <v>110</v>
      </c>
      <c r="CC7" s="52" t="s">
        <v>110</v>
      </c>
      <c r="CD7" s="52" t="s">
        <v>110</v>
      </c>
      <c r="CE7" s="52" t="s">
        <v>110</v>
      </c>
      <c r="CF7" s="52" t="s">
        <v>110</v>
      </c>
      <c r="CG7" s="52" t="s">
        <v>110</v>
      </c>
      <c r="CH7" s="52" t="s">
        <v>110</v>
      </c>
      <c r="CI7" s="52" t="s">
        <v>110</v>
      </c>
      <c r="CJ7" s="52" t="s">
        <v>110</v>
      </c>
      <c r="CK7" s="52" t="s">
        <v>108</v>
      </c>
      <c r="CL7" s="49"/>
      <c r="CM7" s="51">
        <f>CM8</f>
        <v>93412</v>
      </c>
      <c r="CN7" s="51">
        <f>CN8</f>
        <v>1728</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16.399999999999999</v>
      </c>
      <c r="DL7" s="52">
        <f t="shared" ref="DL7:DT7" si="17">DL8</f>
        <v>2.6</v>
      </c>
      <c r="DM7" s="52">
        <f t="shared" si="17"/>
        <v>2.2999999999999998</v>
      </c>
      <c r="DN7" s="52">
        <f t="shared" si="17"/>
        <v>2.2999999999999998</v>
      </c>
      <c r="DO7" s="52">
        <f t="shared" si="17"/>
        <v>9.1999999999999993</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34029</v>
      </c>
      <c r="D8" s="55">
        <v>47</v>
      </c>
      <c r="E8" s="55">
        <v>14</v>
      </c>
      <c r="F8" s="55">
        <v>0</v>
      </c>
      <c r="G8" s="55">
        <v>4</v>
      </c>
      <c r="H8" s="55" t="s">
        <v>111</v>
      </c>
      <c r="I8" s="55" t="s">
        <v>112</v>
      </c>
      <c r="J8" s="55" t="s">
        <v>113</v>
      </c>
      <c r="K8" s="55" t="s">
        <v>114</v>
      </c>
      <c r="L8" s="55" t="s">
        <v>115</v>
      </c>
      <c r="M8" s="55" t="s">
        <v>116</v>
      </c>
      <c r="N8" s="55" t="s">
        <v>117</v>
      </c>
      <c r="O8" s="56" t="s">
        <v>118</v>
      </c>
      <c r="P8" s="57" t="s">
        <v>119</v>
      </c>
      <c r="Q8" s="57" t="s">
        <v>120</v>
      </c>
      <c r="R8" s="58">
        <v>38</v>
      </c>
      <c r="S8" s="57" t="s">
        <v>121</v>
      </c>
      <c r="T8" s="57" t="s">
        <v>121</v>
      </c>
      <c r="U8" s="58">
        <v>9864</v>
      </c>
      <c r="V8" s="58">
        <v>304</v>
      </c>
      <c r="W8" s="58">
        <v>950</v>
      </c>
      <c r="X8" s="57" t="s">
        <v>121</v>
      </c>
      <c r="Y8" s="59">
        <v>145.80000000000001</v>
      </c>
      <c r="Z8" s="59">
        <v>69.2</v>
      </c>
      <c r="AA8" s="59">
        <v>69.2</v>
      </c>
      <c r="AB8" s="59">
        <v>97.9</v>
      </c>
      <c r="AC8" s="59">
        <v>112.8</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31.4</v>
      </c>
      <c r="BG8" s="59">
        <v>-11.1</v>
      </c>
      <c r="BH8" s="59">
        <v>34</v>
      </c>
      <c r="BI8" s="59">
        <v>1.1000000000000001</v>
      </c>
      <c r="BJ8" s="59">
        <v>4.2</v>
      </c>
      <c r="BK8" s="59">
        <v>28.9</v>
      </c>
      <c r="BL8" s="59">
        <v>-56.4</v>
      </c>
      <c r="BM8" s="59">
        <v>16.899999999999999</v>
      </c>
      <c r="BN8" s="59">
        <v>26.4</v>
      </c>
      <c r="BO8" s="59">
        <v>-1.9</v>
      </c>
      <c r="BP8" s="56">
        <v>-55.6</v>
      </c>
      <c r="BQ8" s="60">
        <v>2112</v>
      </c>
      <c r="BR8" s="60">
        <v>-3121</v>
      </c>
      <c r="BS8" s="60">
        <v>-1188</v>
      </c>
      <c r="BT8" s="61">
        <v>568</v>
      </c>
      <c r="BU8" s="61">
        <v>-497</v>
      </c>
      <c r="BV8" s="60">
        <v>8262</v>
      </c>
      <c r="BW8" s="60">
        <v>1059</v>
      </c>
      <c r="BX8" s="60">
        <v>2866</v>
      </c>
      <c r="BY8" s="60">
        <v>4637</v>
      </c>
      <c r="BZ8" s="60">
        <v>4223</v>
      </c>
      <c r="CA8" s="58">
        <v>12639</v>
      </c>
      <c r="CB8" s="59" t="s">
        <v>115</v>
      </c>
      <c r="CC8" s="59" t="s">
        <v>115</v>
      </c>
      <c r="CD8" s="59" t="s">
        <v>115</v>
      </c>
      <c r="CE8" s="59" t="s">
        <v>115</v>
      </c>
      <c r="CF8" s="59" t="s">
        <v>115</v>
      </c>
      <c r="CG8" s="59" t="s">
        <v>115</v>
      </c>
      <c r="CH8" s="59" t="s">
        <v>115</v>
      </c>
      <c r="CI8" s="59" t="s">
        <v>115</v>
      </c>
      <c r="CJ8" s="59" t="s">
        <v>115</v>
      </c>
      <c r="CK8" s="59" t="s">
        <v>115</v>
      </c>
      <c r="CL8" s="56" t="s">
        <v>115</v>
      </c>
      <c r="CM8" s="58">
        <v>93412</v>
      </c>
      <c r="CN8" s="58">
        <v>1728</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51.5</v>
      </c>
      <c r="DF8" s="59">
        <v>764.6</v>
      </c>
      <c r="DG8" s="59">
        <v>72.599999999999994</v>
      </c>
      <c r="DH8" s="59">
        <v>50.4</v>
      </c>
      <c r="DI8" s="59">
        <v>32.799999999999997</v>
      </c>
      <c r="DJ8" s="56">
        <v>79</v>
      </c>
      <c r="DK8" s="59">
        <v>16.399999999999999</v>
      </c>
      <c r="DL8" s="59">
        <v>2.6</v>
      </c>
      <c r="DM8" s="59">
        <v>2.2999999999999998</v>
      </c>
      <c r="DN8" s="59">
        <v>2.2999999999999998</v>
      </c>
      <c r="DO8" s="59">
        <v>9.1999999999999993</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千葉幸弘</cp:lastModifiedBy>
  <cp:lastPrinted>2025-01-28T06:23:54Z</cp:lastPrinted>
  <dcterms:created xsi:type="dcterms:W3CDTF">2024-12-19T01:02:30Z</dcterms:created>
  <dcterms:modified xsi:type="dcterms:W3CDTF">2025-03-06T00:31:40Z</dcterms:modified>
  <cp:category/>
</cp:coreProperties>
</file>