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R5駐車場\経営比較分析資料\県　提出\22 平泉町\【経営比較分析表】2022_034029_47_140\"/>
    </mc:Choice>
  </mc:AlternateContent>
  <xr:revisionPtr revIDLastSave="0" documentId="13_ncr:1_{CE5A0BCB-BE10-448F-A26B-EE5DF0758816}" xr6:coauthVersionLast="36" xr6:coauthVersionMax="36" xr10:uidLastSave="{00000000-0000-0000-0000-000000000000}"/>
  <workbookProtection workbookAlgorithmName="SHA-512" workbookHashValue="bA7EiOXKcCw59QDCRO602d3BUC0TCLnMZ2G+izGtJ4gsZGRHsgfmWejhXHxtoOE5fyBVkCAB8ft+T7MkR3b56A==" workbookSaltValue="dNRE/k5WnSqhd7n0QvFngw==" workbookSpinCount="100000" lockStructure="1"/>
  <bookViews>
    <workbookView xWindow="0" yWindow="0" windowWidth="28800" windowHeight="1165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C11" i="5" l="1"/>
  <c r="BZ76" i="4"/>
  <c r="MA51" i="4"/>
  <c r="MI76" i="4"/>
  <c r="HJ51" i="4"/>
  <c r="MA30" i="4"/>
  <c r="CS30" i="4"/>
  <c r="IT76" i="4"/>
  <c r="CS51" i="4"/>
  <c r="HJ30" i="4"/>
  <c r="AN30" i="4"/>
  <c r="D11" i="5"/>
  <c r="FE30" i="4"/>
  <c r="AN51" i="4"/>
  <c r="E11" i="5"/>
  <c r="B11" i="5"/>
  <c r="HA76" i="4" l="1"/>
  <c r="KP76" i="4"/>
  <c r="AG76" i="4"/>
  <c r="JV51" i="4"/>
  <c r="JV30" i="4"/>
  <c r="FE51" i="4"/>
  <c r="HP76" i="4"/>
  <c r="BG51" i="4"/>
  <c r="FX30" i="4"/>
  <c r="KO30" i="4"/>
  <c r="BG30" i="4"/>
  <c r="AV76" i="4"/>
  <c r="KO51" i="4"/>
  <c r="LE76" i="4"/>
  <c r="FX51" i="4"/>
  <c r="R76" i="4"/>
  <c r="JC51" i="4"/>
  <c r="U30" i="4"/>
  <c r="KA76" i="4"/>
  <c r="EL51" i="4"/>
  <c r="JC30" i="4"/>
  <c r="GL76" i="4"/>
  <c r="U51" i="4"/>
  <c r="EL30" i="4"/>
  <c r="BZ30" i="4"/>
  <c r="BK76" i="4"/>
  <c r="LH51" i="4"/>
  <c r="BZ51" i="4"/>
  <c r="LT76" i="4"/>
  <c r="GQ51" i="4"/>
  <c r="LH30" i="4"/>
  <c r="IE76" i="4"/>
  <c r="GQ30" i="4"/>
</calcChain>
</file>

<file path=xl/sharedStrings.xml><?xml version="1.0" encoding="utf-8"?>
<sst xmlns="http://schemas.openxmlformats.org/spreadsheetml/2006/main" count="278" uniqueCount="129">
  <si>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</si>
  <si>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</si>
  <si>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</si>
  <si>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</si>
  <si>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</si>
  <si>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</si>
  <si>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</si>
  <si>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</si>
  <si>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</si>
  <si>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</si>
  <si>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</si>
  <si>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</si>
  <si>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</si>
  <si>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</si>
  <si>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</si>
  <si>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</si>
  <si>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</si>
  <si>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</si>
  <si>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</si>
  <si>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</si>
  <si>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</si>
  <si>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</si>
  <si>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</si>
  <si>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</si>
  <si>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</si>
  <si>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</si>
  <si>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</si>
  <si>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</si>
  <si>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</si>
  <si>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</si>
  <si>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</si>
  <si>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</si>
  <si>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</si>
  <si>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</si>
  <si>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</si>
  <si>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</si>
  <si>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</si>
  <si>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</si>
  <si>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</si>
  <si>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</si>
  <si>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</si>
  <si>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</si>
  <si>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</si>
  <si>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</si>
  <si>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</si>
  <si>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</si>
  <si>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</si>
  <si>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</si>
  <si>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</si>
  <si>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</si>
  <si>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</si>
  <si>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</si>
  <si>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</si>
  <si>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</si>
  <si>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</si>
  <si>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</si>
  <si>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</si>
  <si>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</si>
  <si>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</si>
  <si>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</si>
  <si>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</si>
  <si>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</si>
  <si>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</si>
  <si>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</si>
  <si>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</si>
  <si>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</si>
  <si>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</si>
  <si>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</si>
  <si>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</si>
  <si>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</si>
  <si>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</si>
  <si>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</si>
  <si>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</si>
  <si>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</si>
  <si>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</si>
  <si>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</si>
  <si>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</si>
  <si>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</si>
  <si>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</si>
  <si>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</si>
  <si>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</si>
  <si>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</si>
  <si>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</si>
  <si>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</si>
  <si>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</si>
  <si>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</si>
  <si>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</si>
  <si>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</si>
  <si>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</si>
  <si>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</si>
  <si>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</si>
  <si>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</si>
  <si>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</si>
  <si>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</si>
  <si>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</si>
  <si>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</si>
  <si>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</si>
  <si>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</si>
  <si>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</si>
  <si>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</si>
  <si>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</si>
  <si>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</si>
  <si>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</si>
  <si>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</si>
  <si>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</si>
  <si>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</si>
  <si>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</si>
  <si>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</si>
  <si>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岩手県　平泉町</t>
  </si>
  <si>
    <t>中尊寺第１駐車場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</si>
  <si>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</si>
  <si>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</si>
  <si>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</si>
  <si>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</si>
  <si>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</si>
  <si>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</si>
  <si>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</si>
  <si>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</si>
  <si>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</si>
  <si>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</si>
  <si>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</si>
  <si>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</si>
  <si>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</si>
  <si>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</si>
  <si>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</si>
  <si>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企業債残高がないことから０となっており、必要な更新投資については町営駐車場全体の設備状況を考慮しつつ、時期を計りながら実施しています。今後は、駐車場施設整備基金のあり方を見直し、必要に応じて活用することを検討していきます。</t>
    <rPh sb="2" eb="5">
      <t>キギョウサイ</t>
    </rPh>
    <rPh sb="5" eb="7">
      <t>ザンダカ</t>
    </rPh>
    <rPh sb="7" eb="8">
      <t>タイ</t>
    </rPh>
    <rPh sb="8" eb="10">
      <t>リョウキン</t>
    </rPh>
    <rPh sb="10" eb="12">
      <t>シュウニュウ</t>
    </rPh>
    <rPh sb="12" eb="14">
      <t>ヒリツ</t>
    </rPh>
    <rPh sb="16" eb="19">
      <t>キギョウサイ</t>
    </rPh>
    <rPh sb="19" eb="21">
      <t>ザンダカ</t>
    </rPh>
    <rPh sb="36" eb="38">
      <t>ヒツヨウ</t>
    </rPh>
    <rPh sb="39" eb="41">
      <t>コウシン</t>
    </rPh>
    <rPh sb="41" eb="43">
      <t>トウシ</t>
    </rPh>
    <rPh sb="48" eb="53">
      <t>チョウエイチュウシャジョウ</t>
    </rPh>
    <rPh sb="53" eb="55">
      <t>ゼンタイ</t>
    </rPh>
    <rPh sb="56" eb="58">
      <t>セツビ</t>
    </rPh>
    <rPh sb="58" eb="60">
      <t>ジョウキョウ</t>
    </rPh>
    <rPh sb="61" eb="63">
      <t>コウリョ</t>
    </rPh>
    <rPh sb="67" eb="69">
      <t>ジキ</t>
    </rPh>
    <rPh sb="70" eb="71">
      <t>ハカ</t>
    </rPh>
    <rPh sb="75" eb="77">
      <t>ジッシ</t>
    </rPh>
    <rPh sb="83" eb="85">
      <t>コンゴ</t>
    </rPh>
    <rPh sb="87" eb="90">
      <t>チュウシャジョウ</t>
    </rPh>
    <rPh sb="90" eb="92">
      <t>シセツ</t>
    </rPh>
    <rPh sb="92" eb="94">
      <t>セイビ</t>
    </rPh>
    <rPh sb="94" eb="96">
      <t>キキン</t>
    </rPh>
    <rPh sb="99" eb="100">
      <t>カタ</t>
    </rPh>
    <rPh sb="101" eb="103">
      <t>ミナオ</t>
    </rPh>
    <rPh sb="105" eb="107">
      <t>ヒツヨウ</t>
    </rPh>
    <rPh sb="108" eb="109">
      <t>オウ</t>
    </rPh>
    <rPh sb="111" eb="113">
      <t>カツヨウ</t>
    </rPh>
    <rPh sb="118" eb="120">
      <t>ケントウ</t>
    </rPh>
    <phoneticPr fontId="5"/>
  </si>
  <si>
    <t>　稼働率は直近５年の間100％を超えており、コロナ禍前の令和元年度に近い数値となっています。このことから、コロナ禍からの大幅な回復をしていることが分かります。
　したがって、駐車場としての需要は依然として十分であると考えられます。
　</t>
    <rPh sb="5" eb="7">
      <t>チョッキン</t>
    </rPh>
    <rPh sb="8" eb="9">
      <t>ネン</t>
    </rPh>
    <rPh sb="10" eb="11">
      <t>アイダ</t>
    </rPh>
    <rPh sb="16" eb="17">
      <t>コ</t>
    </rPh>
    <rPh sb="56" eb="57">
      <t>カ</t>
    </rPh>
    <rPh sb="60" eb="62">
      <t>オオハバ</t>
    </rPh>
    <rPh sb="63" eb="65">
      <t>カイフク</t>
    </rPh>
    <rPh sb="73" eb="74">
      <t>ワ</t>
    </rPh>
    <rPh sb="87" eb="90">
      <t>チュウシャジョウ</t>
    </rPh>
    <rPh sb="94" eb="96">
      <t>ジュヨウ</t>
    </rPh>
    <rPh sb="97" eb="99">
      <t>イゼン</t>
    </rPh>
    <rPh sb="102" eb="104">
      <t>ジュウブン</t>
    </rPh>
    <rPh sb="108" eb="109">
      <t>カンガ</t>
    </rPh>
    <phoneticPr fontId="5"/>
  </si>
  <si>
    <t>　当施設は、「収益的収支比率」において100％以上を維持しており、「他会計補助金」・「駐車台数１台あたりの他会計補助金額」も０を維持していることから一般会計からの補助金及び企業債に依存しない独立採算制のもとに安定した経営を維持しています。
　また、駐車場整備基金のあり方も見直しながら、駐車場全体の設備状況を考慮し、必要に応じ基金を活用し、駐車場全体の設備の更新を検討していきます。
　今後も世界遺産である中尊寺への参拝や各種行事における利用が見込めることから、施設需要は今後においても高いと考えられます。
　</t>
    <rPh sb="1" eb="4">
      <t>トウシセツ</t>
    </rPh>
    <rPh sb="7" eb="10">
      <t>シュウエキテキ</t>
    </rPh>
    <rPh sb="10" eb="14">
      <t>シュウシヒリツ</t>
    </rPh>
    <rPh sb="23" eb="25">
      <t>イジョウ</t>
    </rPh>
    <rPh sb="26" eb="28">
      <t>イジ</t>
    </rPh>
    <rPh sb="34" eb="40">
      <t>タカイケイホジョキン</t>
    </rPh>
    <rPh sb="43" eb="45">
      <t>チュウシャ</t>
    </rPh>
    <rPh sb="45" eb="47">
      <t>ダイスウ</t>
    </rPh>
    <rPh sb="48" eb="49">
      <t>ダイ</t>
    </rPh>
    <rPh sb="53" eb="56">
      <t>タカイケイ</t>
    </rPh>
    <rPh sb="56" eb="59">
      <t>ホジョキン</t>
    </rPh>
    <rPh sb="59" eb="60">
      <t>ガク</t>
    </rPh>
    <rPh sb="64" eb="66">
      <t>イジ</t>
    </rPh>
    <rPh sb="74" eb="78">
      <t>イッパンカイケイ</t>
    </rPh>
    <rPh sb="81" eb="84">
      <t>ホジョキン</t>
    </rPh>
    <rPh sb="84" eb="85">
      <t>オヨ</t>
    </rPh>
    <rPh sb="86" eb="89">
      <t>キギョウサイ</t>
    </rPh>
    <rPh sb="90" eb="92">
      <t>イゾン</t>
    </rPh>
    <rPh sb="95" eb="97">
      <t>ドクリツ</t>
    </rPh>
    <rPh sb="124" eb="127">
      <t>チュウシャジョウ</t>
    </rPh>
    <rPh sb="127" eb="131">
      <t>セイビキキン</t>
    </rPh>
    <rPh sb="134" eb="135">
      <t>カタ</t>
    </rPh>
    <rPh sb="136" eb="138">
      <t>ミナオ</t>
    </rPh>
    <rPh sb="143" eb="146">
      <t>チュウシャジョウ</t>
    </rPh>
    <rPh sb="146" eb="148">
      <t>ゼンタイ</t>
    </rPh>
    <rPh sb="149" eb="151">
      <t>セツビ</t>
    </rPh>
    <rPh sb="151" eb="153">
      <t>ジョウキョウ</t>
    </rPh>
    <rPh sb="154" eb="156">
      <t>コウリョ</t>
    </rPh>
    <rPh sb="158" eb="160">
      <t>ヒツヨウ</t>
    </rPh>
    <rPh sb="161" eb="162">
      <t>オウ</t>
    </rPh>
    <rPh sb="163" eb="165">
      <t>キキン</t>
    </rPh>
    <rPh sb="166" eb="168">
      <t>カツヨウ</t>
    </rPh>
    <rPh sb="170" eb="173">
      <t>チュウシャジョウ</t>
    </rPh>
    <rPh sb="173" eb="175">
      <t>ゼンタイ</t>
    </rPh>
    <rPh sb="176" eb="178">
      <t>セツビ</t>
    </rPh>
    <rPh sb="179" eb="181">
      <t>コウシン</t>
    </rPh>
    <rPh sb="182" eb="184">
      <t>ケントウ</t>
    </rPh>
    <rPh sb="193" eb="195">
      <t>コンゴ</t>
    </rPh>
    <rPh sb="196" eb="200">
      <t>セカイイサン</t>
    </rPh>
    <rPh sb="203" eb="206">
      <t>チュウソンジ</t>
    </rPh>
    <rPh sb="208" eb="210">
      <t>サンパイ</t>
    </rPh>
    <rPh sb="211" eb="213">
      <t>カクシュ</t>
    </rPh>
    <rPh sb="213" eb="215">
      <t>ギョウジ</t>
    </rPh>
    <rPh sb="219" eb="221">
      <t>リヨウ</t>
    </rPh>
    <rPh sb="222" eb="224">
      <t>ミコ</t>
    </rPh>
    <rPh sb="231" eb="233">
      <t>シセツ</t>
    </rPh>
    <rPh sb="233" eb="235">
      <t>ジュヨウ</t>
    </rPh>
    <rPh sb="236" eb="238">
      <t>コンゴ</t>
    </rPh>
    <rPh sb="243" eb="244">
      <t>タカ</t>
    </rPh>
    <rPh sb="246" eb="247">
      <t>カンガ</t>
    </rPh>
    <phoneticPr fontId="5"/>
  </si>
  <si>
    <t>　「収益的収支比率」は、直近５か年は100％以上を維持しており、健全な経営状態を保っています。
　「他会計補助金比率」、「駐車台数１台あたりの他会計補助金額」は直近５か年において０％を維持しており、一般会計の依存度は低い状態を保っています。
　「売上高GOP比率」はコロナ禍から徐々に回復してきており、営業収益は前年度を上回っています。しかし、営業費用も多かったため、「売上高GOP比率」については令和３年度を下回っています。
　「EBITDA」はコロナ禍の令和２年度に落ち込み、平均を下回っているが令和４年度まで着実に回復してきています。
　コロナ禍によって令和２年度に収益が落ち込んだが、令和４年度まで着実に回復してきており、依然として高い収益性のある施設であると考えられます。</t>
    <rPh sb="2" eb="9">
      <t>シュウエキテキシュウシヒリツ</t>
    </rPh>
    <rPh sb="12" eb="14">
      <t>チョッキン</t>
    </rPh>
    <rPh sb="16" eb="17">
      <t>ネン</t>
    </rPh>
    <rPh sb="22" eb="24">
      <t>イジョウ</t>
    </rPh>
    <rPh sb="25" eb="27">
      <t>イジ</t>
    </rPh>
    <rPh sb="32" eb="34">
      <t>ケンゼン</t>
    </rPh>
    <rPh sb="35" eb="39">
      <t>ケイエイジョウタイ</t>
    </rPh>
    <rPh sb="40" eb="41">
      <t>タモ</t>
    </rPh>
    <rPh sb="50" eb="53">
      <t>タカイケイ</t>
    </rPh>
    <rPh sb="53" eb="56">
      <t>ホジョキン</t>
    </rPh>
    <rPh sb="56" eb="58">
      <t>ヒリツ</t>
    </rPh>
    <rPh sb="61" eb="65">
      <t>チュウシャダイスウ</t>
    </rPh>
    <rPh sb="66" eb="67">
      <t>ダイ</t>
    </rPh>
    <rPh sb="71" eb="74">
      <t>タカイケイ</t>
    </rPh>
    <rPh sb="74" eb="78">
      <t>ホジョキンガク</t>
    </rPh>
    <rPh sb="80" eb="82">
      <t>チョッキン</t>
    </rPh>
    <rPh sb="84" eb="85">
      <t>ネン</t>
    </rPh>
    <rPh sb="92" eb="94">
      <t>イジ</t>
    </rPh>
    <rPh sb="99" eb="101">
      <t>イッパン</t>
    </rPh>
    <rPh sb="101" eb="103">
      <t>カイケイ</t>
    </rPh>
    <rPh sb="104" eb="107">
      <t>イゾンド</t>
    </rPh>
    <rPh sb="108" eb="109">
      <t>ヒク</t>
    </rPh>
    <rPh sb="110" eb="112">
      <t>ジョウタイ</t>
    </rPh>
    <rPh sb="113" eb="114">
      <t>タモ</t>
    </rPh>
    <rPh sb="123" eb="125">
      <t>ウリアゲ</t>
    </rPh>
    <rPh sb="125" eb="126">
      <t>ダカ</t>
    </rPh>
    <rPh sb="129" eb="131">
      <t>ヒリツ</t>
    </rPh>
    <rPh sb="136" eb="137">
      <t>カ</t>
    </rPh>
    <rPh sb="139" eb="141">
      <t>ジョジョ</t>
    </rPh>
    <rPh sb="142" eb="144">
      <t>カイフク</t>
    </rPh>
    <rPh sb="151" eb="153">
      <t>エイギョウ</t>
    </rPh>
    <rPh sb="153" eb="155">
      <t>シュウエキ</t>
    </rPh>
    <rPh sb="156" eb="159">
      <t>ゼンネンド</t>
    </rPh>
    <rPh sb="160" eb="162">
      <t>ウワマワ</t>
    </rPh>
    <rPh sb="172" eb="176">
      <t>エイギョウヒヨウ</t>
    </rPh>
    <rPh sb="177" eb="178">
      <t>オオ</t>
    </rPh>
    <rPh sb="185" eb="188">
      <t>ウリアゲダカ</t>
    </rPh>
    <rPh sb="191" eb="193">
      <t>ヒリツ</t>
    </rPh>
    <rPh sb="199" eb="201">
      <t>レイワ</t>
    </rPh>
    <rPh sb="202" eb="204">
      <t>ネンド</t>
    </rPh>
    <rPh sb="205" eb="207">
      <t>シタマワ</t>
    </rPh>
    <rPh sb="227" eb="228">
      <t>カ</t>
    </rPh>
    <rPh sb="229" eb="231">
      <t>レイワ</t>
    </rPh>
    <rPh sb="232" eb="234">
      <t>ネンド</t>
    </rPh>
    <rPh sb="235" eb="236">
      <t>オ</t>
    </rPh>
    <rPh sb="237" eb="238">
      <t>コ</t>
    </rPh>
    <rPh sb="240" eb="242">
      <t>ヘイキン</t>
    </rPh>
    <rPh sb="243" eb="245">
      <t>シタマワ</t>
    </rPh>
    <rPh sb="250" eb="252">
      <t>レイワ</t>
    </rPh>
    <rPh sb="253" eb="255">
      <t>ネンド</t>
    </rPh>
    <rPh sb="257" eb="259">
      <t>チャクジツ</t>
    </rPh>
    <rPh sb="260" eb="262">
      <t>カイフク</t>
    </rPh>
    <rPh sb="275" eb="276">
      <t>カ</t>
    </rPh>
    <rPh sb="280" eb="282">
      <t>レイワ</t>
    </rPh>
    <rPh sb="283" eb="285">
      <t>ネンド</t>
    </rPh>
    <rPh sb="286" eb="288">
      <t>シュウエキ</t>
    </rPh>
    <rPh sb="289" eb="290">
      <t>オ</t>
    </rPh>
    <rPh sb="291" eb="292">
      <t>コ</t>
    </rPh>
    <rPh sb="296" eb="298">
      <t>レイワ</t>
    </rPh>
    <rPh sb="299" eb="301">
      <t>ネンド</t>
    </rPh>
    <rPh sb="303" eb="305">
      <t>チャクジツ</t>
    </rPh>
    <rPh sb="306" eb="308">
      <t>カイフク</t>
    </rPh>
    <rPh sb="315" eb="317">
      <t>イゼン</t>
    </rPh>
    <rPh sb="320" eb="321">
      <t>タカ</t>
    </rPh>
    <rPh sb="322" eb="324">
      <t>シュウエキ</t>
    </rPh>
    <rPh sb="324" eb="325">
      <t>セイ</t>
    </rPh>
    <rPh sb="328" eb="330">
      <t>シセツ</t>
    </rPh>
    <rPh sb="334" eb="335">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</si>
</sst>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134</c:v>
                </c:pt>
                <c:pt idx="1">
                  <c:v>132.19999999999999</c:v>
                </c:pt>
                <c:pt idx="2">
                  <c:v>106.1</c:v>
                </c:pt>
                <c:pt idx="3">
                  <c:v>109.6</c:v>
                </c:pt>
                <c:pt idx="4">
                  <c:v>102.8</c:v>
                </c:pt>
              </c:numCache>
            </c:numRef>
          </c:val>
          <c:extLst>
            <c:ext xmlns:c16="http://schemas.microsoft.com/office/drawing/2014/chart" uri="{C3380CC4-5D6E-409C-BE32-E72D297353CC}">
              <c16:uniqueId val="{00000000-713C-41A7-8B17-355A0CC7EBC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338.4</c:v>
                </c:pt>
                <c:pt idx="4">
                  <c:v>1268.9000000000001</c:v>
                </c:pt>
              </c:numCache>
            </c:numRef>
          </c:val>
          <c:smooth val="0"/>
          <c:extLst>
            <c:ext xmlns:c16="http://schemas.microsoft.com/office/drawing/2014/chart" uri="{C3380CC4-5D6E-409C-BE32-E72D297353CC}">
              <c16:uniqueId val="{00000001-713C-41A7-8B17-355A0CC7EBC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4D-4F7B-99BC-6835B2721D3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70</c:v>
                </c:pt>
                <c:pt idx="4">
                  <c:v>47.6</c:v>
                </c:pt>
              </c:numCache>
            </c:numRef>
          </c:val>
          <c:smooth val="0"/>
          <c:extLst>
            <c:ext xmlns:c16="http://schemas.microsoft.com/office/drawing/2014/chart" uri="{C3380CC4-5D6E-409C-BE32-E72D297353CC}">
              <c16:uniqueId val="{00000001-C84D-4F7B-99BC-6835B2721D3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A1A-4572-9040-F0FC6392E1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A1A-4572-9040-F0FC6392E1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8D9-49D8-9402-3A1B3A14F29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8D9-49D8-9402-3A1B3A14F29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82-4A57-B4B0-CA4D61FB5B9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5.0999999999999996</c:v>
                </c:pt>
                <c:pt idx="4">
                  <c:v>1.9</c:v>
                </c:pt>
              </c:numCache>
            </c:numRef>
          </c:val>
          <c:smooth val="0"/>
          <c:extLst>
            <c:ext xmlns:c16="http://schemas.microsoft.com/office/drawing/2014/chart" uri="{C3380CC4-5D6E-409C-BE32-E72D297353CC}">
              <c16:uniqueId val="{00000001-5882-4A57-B4B0-CA4D61FB5B9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F30-4775-BD8A-E4A50AE421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166</c:v>
                </c:pt>
                <c:pt idx="4">
                  <c:v>18</c:v>
                </c:pt>
              </c:numCache>
            </c:numRef>
          </c:val>
          <c:smooth val="0"/>
          <c:extLst>
            <c:ext xmlns:c16="http://schemas.microsoft.com/office/drawing/2014/chart" uri="{C3380CC4-5D6E-409C-BE32-E72D297353CC}">
              <c16:uniqueId val="{00000001-CF30-4775-BD8A-E4A50AE421B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184.8</c:v>
                </c:pt>
                <c:pt idx="1">
                  <c:v>178.8</c:v>
                </c:pt>
                <c:pt idx="2">
                  <c:v>105.3</c:v>
                </c:pt>
                <c:pt idx="3">
                  <c:v>115.3</c:v>
                </c:pt>
                <c:pt idx="4">
                  <c:v>173.3</c:v>
                </c:pt>
              </c:numCache>
            </c:numRef>
          </c:val>
          <c:extLst>
            <c:ext xmlns:c16="http://schemas.microsoft.com/office/drawing/2014/chart" uri="{C3380CC4-5D6E-409C-BE32-E72D297353CC}">
              <c16:uniqueId val="{00000000-83B3-4744-BFA7-369B5F078EC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251.9</c:v>
                </c:pt>
                <c:pt idx="4">
                  <c:v>291.5</c:v>
                </c:pt>
              </c:numCache>
            </c:numRef>
          </c:val>
          <c:smooth val="0"/>
          <c:extLst>
            <c:ext xmlns:c16="http://schemas.microsoft.com/office/drawing/2014/chart" uri="{C3380CC4-5D6E-409C-BE32-E72D297353CC}">
              <c16:uniqueId val="{00000001-83B3-4744-BFA7-369B5F078EC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29.7</c:v>
                </c:pt>
                <c:pt idx="1">
                  <c:v>27.4</c:v>
                </c:pt>
                <c:pt idx="2">
                  <c:v>0.6</c:v>
                </c:pt>
                <c:pt idx="3">
                  <c:v>34</c:v>
                </c:pt>
                <c:pt idx="4">
                  <c:v>4.4000000000000004</c:v>
                </c:pt>
              </c:numCache>
            </c:numRef>
          </c:val>
          <c:extLst>
            <c:ext xmlns:c16="http://schemas.microsoft.com/office/drawing/2014/chart" uri="{C3380CC4-5D6E-409C-BE32-E72D297353CC}">
              <c16:uniqueId val="{00000000-8B06-43DD-8AC6-BD3F0A225C8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8.5</c:v>
                </c:pt>
                <c:pt idx="4">
                  <c:v>26.6</c:v>
                </c:pt>
              </c:numCache>
            </c:numRef>
          </c:val>
          <c:smooth val="0"/>
          <c:extLst>
            <c:ext xmlns:c16="http://schemas.microsoft.com/office/drawing/2014/chart" uri="{C3380CC4-5D6E-409C-BE32-E72D297353CC}">
              <c16:uniqueId val="{00000001-8B06-43DD-8AC6-BD3F0A225C8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10060</c:v>
                </c:pt>
                <c:pt idx="1">
                  <c:v>9499</c:v>
                </c:pt>
                <c:pt idx="2">
                  <c:v>134</c:v>
                </c:pt>
                <c:pt idx="3">
                  <c:v>2424</c:v>
                </c:pt>
                <c:pt idx="4">
                  <c:v>3406</c:v>
                </c:pt>
              </c:numCache>
            </c:numRef>
          </c:val>
          <c:extLst>
            <c:ext xmlns:c16="http://schemas.microsoft.com/office/drawing/2014/chart" uri="{C3380CC4-5D6E-409C-BE32-E72D297353CC}">
              <c16:uniqueId val="{00000000-7FAB-4FE7-8478-53F1FE73010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4153</c:v>
                </c:pt>
                <c:pt idx="4">
                  <c:v>6140</c:v>
                </c:pt>
              </c:numCache>
            </c:numRef>
          </c:val>
          <c:smooth val="0"/>
          <c:extLst>
            <c:ext xmlns:c16="http://schemas.microsoft.com/office/drawing/2014/chart" uri="{C3380CC4-5D6E-409C-BE32-E72D297353CC}">
              <c16:uniqueId val="{00000001-7FAB-4FE7-8478-53F1FE73010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47.2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134</v>
      </c>
      <c r="V31" s="116"/>
      <c r="W31" s="116"/>
      <c r="X31" s="116"/>
      <c r="Y31" s="116"/>
      <c r="Z31" s="116"/>
      <c r="AA31" s="116"/>
      <c r="AB31" s="116"/>
      <c r="AC31" s="116"/>
      <c r="AD31" s="116"/>
      <c r="AE31" s="116"/>
      <c r="AF31" s="116"/>
      <c r="AG31" s="116"/>
      <c r="AH31" s="116"/>
      <c r="AI31" s="116"/>
      <c r="AJ31" s="116"/>
      <c r="AK31" s="116"/>
      <c r="AL31" s="116"/>
      <c r="AM31" s="116"/>
      <c r="AN31" s="116">
        <f>データ!Z7</f>
        <v>132.19999999999999</v>
      </c>
      <c r="AO31" s="116"/>
      <c r="AP31" s="116"/>
      <c r="AQ31" s="116"/>
      <c r="AR31" s="116"/>
      <c r="AS31" s="116"/>
      <c r="AT31" s="116"/>
      <c r="AU31" s="116"/>
      <c r="AV31" s="116"/>
      <c r="AW31" s="116"/>
      <c r="AX31" s="116"/>
      <c r="AY31" s="116"/>
      <c r="AZ31" s="116"/>
      <c r="BA31" s="116"/>
      <c r="BB31" s="116"/>
      <c r="BC31" s="116"/>
      <c r="BD31" s="116"/>
      <c r="BE31" s="116"/>
      <c r="BF31" s="116"/>
      <c r="BG31" s="116">
        <f>データ!AA7</f>
        <v>106.1</v>
      </c>
      <c r="BH31" s="116"/>
      <c r="BI31" s="116"/>
      <c r="BJ31" s="116"/>
      <c r="BK31" s="116"/>
      <c r="BL31" s="116"/>
      <c r="BM31" s="116"/>
      <c r="BN31" s="116"/>
      <c r="BO31" s="116"/>
      <c r="BP31" s="116"/>
      <c r="BQ31" s="116"/>
      <c r="BR31" s="116"/>
      <c r="BS31" s="116"/>
      <c r="BT31" s="116"/>
      <c r="BU31" s="116"/>
      <c r="BV31" s="116"/>
      <c r="BW31" s="116"/>
      <c r="BX31" s="116"/>
      <c r="BY31" s="116"/>
      <c r="BZ31" s="116">
        <f>データ!AB7</f>
        <v>109.6</v>
      </c>
      <c r="CA31" s="116"/>
      <c r="CB31" s="116"/>
      <c r="CC31" s="116"/>
      <c r="CD31" s="116"/>
      <c r="CE31" s="116"/>
      <c r="CF31" s="116"/>
      <c r="CG31" s="116"/>
      <c r="CH31" s="116"/>
      <c r="CI31" s="116"/>
      <c r="CJ31" s="116"/>
      <c r="CK31" s="116"/>
      <c r="CL31" s="116"/>
      <c r="CM31" s="116"/>
      <c r="CN31" s="116"/>
      <c r="CO31" s="116"/>
      <c r="CP31" s="116"/>
      <c r="CQ31" s="116"/>
      <c r="CR31" s="116"/>
      <c r="CS31" s="116">
        <f>データ!AC7</f>
        <v>102.8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184.8</v>
      </c>
      <c r="JD31" s="111"/>
      <c r="JE31" s="111"/>
      <c r="JF31" s="111"/>
      <c r="JG31" s="111"/>
      <c r="JH31" s="111"/>
      <c r="JI31" s="111"/>
      <c r="JJ31" s="111"/>
      <c r="JK31" s="111"/>
      <c r="JL31" s="111"/>
      <c r="JM31" s="111"/>
      <c r="JN31" s="111"/>
      <c r="JO31" s="111"/>
      <c r="JP31" s="111"/>
      <c r="JQ31" s="111"/>
      <c r="JR31" s="111"/>
      <c r="JS31" s="111"/>
      <c r="JT31" s="111"/>
      <c r="JU31" s="112"/>
      <c r="JV31" s="110">
        <f>データ!DL7</f>
        <v>178.8</v>
      </c>
      <c r="JW31" s="111"/>
      <c r="JX31" s="111"/>
      <c r="JY31" s="111"/>
      <c r="JZ31" s="111"/>
      <c r="KA31" s="111"/>
      <c r="KB31" s="111"/>
      <c r="KC31" s="111"/>
      <c r="KD31" s="111"/>
      <c r="KE31" s="111"/>
      <c r="KF31" s="111"/>
      <c r="KG31" s="111"/>
      <c r="KH31" s="111"/>
      <c r="KI31" s="111"/>
      <c r="KJ31" s="111"/>
      <c r="KK31" s="111"/>
      <c r="KL31" s="111"/>
      <c r="KM31" s="111"/>
      <c r="KN31" s="112"/>
      <c r="KO31" s="110">
        <f>データ!DM7</f>
        <v>105.3</v>
      </c>
      <c r="KP31" s="111"/>
      <c r="KQ31" s="111"/>
      <c r="KR31" s="111"/>
      <c r="KS31" s="111"/>
      <c r="KT31" s="111"/>
      <c r="KU31" s="111"/>
      <c r="KV31" s="111"/>
      <c r="KW31" s="111"/>
      <c r="KX31" s="111"/>
      <c r="KY31" s="111"/>
      <c r="KZ31" s="111"/>
      <c r="LA31" s="111"/>
      <c r="LB31" s="111"/>
      <c r="LC31" s="111"/>
      <c r="LD31" s="111"/>
      <c r="LE31" s="111"/>
      <c r="LF31" s="111"/>
      <c r="LG31" s="112"/>
      <c r="LH31" s="110">
        <f>データ!DN7</f>
        <v>115.3</v>
      </c>
      <c r="LI31" s="111"/>
      <c r="LJ31" s="111"/>
      <c r="LK31" s="111"/>
      <c r="LL31" s="111"/>
      <c r="LM31" s="111"/>
      <c r="LN31" s="111"/>
      <c r="LO31" s="111"/>
      <c r="LP31" s="111"/>
      <c r="LQ31" s="111"/>
      <c r="LR31" s="111"/>
      <c r="LS31" s="111"/>
      <c r="LT31" s="111"/>
      <c r="LU31" s="111"/>
      <c r="LV31" s="111"/>
      <c r="LW31" s="111"/>
      <c r="LX31" s="111"/>
      <c r="LY31" s="111"/>
      <c r="LZ31" s="112"/>
      <c r="MA31" s="110">
        <f>データ!DO7</f>
        <v>173.3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465.2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9.6999999999999993</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29.7</v>
      </c>
      <c r="EM52" s="116"/>
      <c r="EN52" s="116"/>
      <c r="EO52" s="116"/>
      <c r="EP52" s="116"/>
      <c r="EQ52" s="116"/>
      <c r="ER52" s="116"/>
      <c r="ES52" s="116"/>
      <c r="ET52" s="116"/>
      <c r="EU52" s="116"/>
      <c r="EV52" s="116"/>
      <c r="EW52" s="116"/>
      <c r="EX52" s="116"/>
      <c r="EY52" s="116"/>
      <c r="EZ52" s="116"/>
      <c r="FA52" s="116"/>
      <c r="FB52" s="116"/>
      <c r="FC52" s="116"/>
      <c r="FD52" s="116"/>
      <c r="FE52" s="116">
        <f>データ!BG7</f>
        <v>27.4</v>
      </c>
      <c r="FF52" s="116"/>
      <c r="FG52" s="116"/>
      <c r="FH52" s="116"/>
      <c r="FI52" s="116"/>
      <c r="FJ52" s="116"/>
      <c r="FK52" s="116"/>
      <c r="FL52" s="116"/>
      <c r="FM52" s="116"/>
      <c r="FN52" s="116"/>
      <c r="FO52" s="116"/>
      <c r="FP52" s="116"/>
      <c r="FQ52" s="116"/>
      <c r="FR52" s="116"/>
      <c r="FS52" s="116"/>
      <c r="FT52" s="116"/>
      <c r="FU52" s="116"/>
      <c r="FV52" s="116"/>
      <c r="FW52" s="116"/>
      <c r="FX52" s="116">
        <f>データ!BH7</f>
        <v>0.6</v>
      </c>
      <c r="FY52" s="116"/>
      <c r="FZ52" s="116"/>
      <c r="GA52" s="116"/>
      <c r="GB52" s="116"/>
      <c r="GC52" s="116"/>
      <c r="GD52" s="116"/>
      <c r="GE52" s="116"/>
      <c r="GF52" s="116"/>
      <c r="GG52" s="116"/>
      <c r="GH52" s="116"/>
      <c r="GI52" s="116"/>
      <c r="GJ52" s="116"/>
      <c r="GK52" s="116"/>
      <c r="GL52" s="116"/>
      <c r="GM52" s="116"/>
      <c r="GN52" s="116"/>
      <c r="GO52" s="116"/>
      <c r="GP52" s="116"/>
      <c r="GQ52" s="116">
        <f>データ!BI7</f>
        <v>34</v>
      </c>
      <c r="GR52" s="116"/>
      <c r="GS52" s="116"/>
      <c r="GT52" s="116"/>
      <c r="GU52" s="116"/>
      <c r="GV52" s="116"/>
      <c r="GW52" s="116"/>
      <c r="GX52" s="116"/>
      <c r="GY52" s="116"/>
      <c r="GZ52" s="116"/>
      <c r="HA52" s="116"/>
      <c r="HB52" s="116"/>
      <c r="HC52" s="116"/>
      <c r="HD52" s="116"/>
      <c r="HE52" s="116"/>
      <c r="HF52" s="116"/>
      <c r="HG52" s="116"/>
      <c r="HH52" s="116"/>
      <c r="HI52" s="116"/>
      <c r="HJ52" s="116">
        <f>データ!BJ7</f>
        <v>4.4000000000000004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10060</v>
      </c>
      <c r="JD52" s="120"/>
      <c r="JE52" s="120"/>
      <c r="JF52" s="120"/>
      <c r="JG52" s="120"/>
      <c r="JH52" s="120"/>
      <c r="JI52" s="120"/>
      <c r="JJ52" s="120"/>
      <c r="JK52" s="120"/>
      <c r="JL52" s="120"/>
      <c r="JM52" s="120"/>
      <c r="JN52" s="120"/>
      <c r="JO52" s="120"/>
      <c r="JP52" s="120"/>
      <c r="JQ52" s="120"/>
      <c r="JR52" s="120"/>
      <c r="JS52" s="120"/>
      <c r="JT52" s="120"/>
      <c r="JU52" s="120"/>
      <c r="JV52" s="120">
        <f>データ!BR7</f>
        <v>9499</v>
      </c>
      <c r="JW52" s="120"/>
      <c r="JX52" s="120"/>
      <c r="JY52" s="120"/>
      <c r="JZ52" s="120"/>
      <c r="KA52" s="120"/>
      <c r="KB52" s="120"/>
      <c r="KC52" s="120"/>
      <c r="KD52" s="120"/>
      <c r="KE52" s="120"/>
      <c r="KF52" s="120"/>
      <c r="KG52" s="120"/>
      <c r="KH52" s="120"/>
      <c r="KI52" s="120"/>
      <c r="KJ52" s="120"/>
      <c r="KK52" s="120"/>
      <c r="KL52" s="120"/>
      <c r="KM52" s="120"/>
      <c r="KN52" s="120"/>
      <c r="KO52" s="120">
        <f>データ!BS7</f>
        <v>134</v>
      </c>
      <c r="KP52" s="120"/>
      <c r="KQ52" s="120"/>
      <c r="KR52" s="120"/>
      <c r="KS52" s="120"/>
      <c r="KT52" s="120"/>
      <c r="KU52" s="120"/>
      <c r="KV52" s="120"/>
      <c r="KW52" s="120"/>
      <c r="KX52" s="120"/>
      <c r="KY52" s="120"/>
      <c r="KZ52" s="120"/>
      <c r="LA52" s="120"/>
      <c r="LB52" s="120"/>
      <c r="LC52" s="120"/>
      <c r="LD52" s="120"/>
      <c r="LE52" s="120"/>
      <c r="LF52" s="120"/>
      <c r="LG52" s="120"/>
      <c r="LH52" s="120">
        <f>データ!BT7</f>
        <v>2424</v>
      </c>
      <c r="LI52" s="120"/>
      <c r="LJ52" s="120"/>
      <c r="LK52" s="120"/>
      <c r="LL52" s="120"/>
      <c r="LM52" s="120"/>
      <c r="LN52" s="120"/>
      <c r="LO52" s="120"/>
      <c r="LP52" s="120"/>
      <c r="LQ52" s="120"/>
      <c r="LR52" s="120"/>
      <c r="LS52" s="120"/>
      <c r="LT52" s="120"/>
      <c r="LU52" s="120"/>
      <c r="LV52" s="120"/>
      <c r="LW52" s="120"/>
      <c r="LX52" s="120"/>
      <c r="LY52" s="120"/>
      <c r="LZ52" s="120"/>
      <c r="MA52" s="120">
        <f>データ!BU7</f>
        <v>3406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33.700000000000003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138513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215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51.7</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8gh2Pbpi0WfGpcJTsC7/A03tNWMPa9vQUSrgdeKy7al72gGOdyJEp8YgnIyHVUH5aRJRLVVvHIVdNfW13VVltA==" saltValue="LYqXCGuaXnrSeaFwr0r+M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2022</v>
      </c>
      <c r="C6" s="48">
        <f t="shared" ref="C6:X6" si="1">C8</f>
        <v>34029</v>
      </c>
      <c r="D6" s="48">
        <f t="shared" si="1"/>
        <v>47</v>
      </c>
      <c r="E6" s="48">
        <f t="shared" si="1"/>
        <v>14</v>
      </c>
      <c r="F6" s="48">
        <f t="shared" si="1"/>
        <v>0</v>
      </c>
      <c r="G6" s="48">
        <f t="shared" si="1"/>
        <v>1</v>
      </c>
      <c r="H6" s="48" t="str">
        <f>SUBSTITUTE(H8,"　","")</f>
        <v>岩手県平泉町</v>
      </c>
      <c r="I6" s="48" t="str">
        <f t="shared" si="1"/>
        <v>中尊寺第１駐車場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59</v>
      </c>
      <c r="S6" s="50" t="str">
        <f t="shared" si="1"/>
        <v>商業施設</v>
      </c>
      <c r="T6" s="50" t="str">
        <f t="shared" si="1"/>
        <v>無</v>
      </c>
      <c r="U6" s="51">
        <f t="shared" si="1"/>
        <v>5434</v>
      </c>
      <c r="V6" s="51">
        <f t="shared" si="1"/>
        <v>150</v>
      </c>
      <c r="W6" s="51">
        <f t="shared" si="1"/>
        <v>950</v>
      </c>
      <c r="X6" s="50" t="str">
        <f t="shared" si="1"/>
        <v>無</v>
      </c>
      <c r="Y6" s="52">
        <f>IF(Y8="-",NA(),Y8)</f>
        <v>134</v>
      </c>
      <c r="Z6" s="52">
        <f t="shared" ref="Z6:AH6" si="2">IF(Z8="-",NA(),Z8)</f>
        <v>132.19999999999999</v>
      </c>
      <c r="AA6" s="52">
        <f t="shared" si="2"/>
        <v>106.1</v>
      </c>
      <c r="AB6" s="52">
        <f t="shared" si="2"/>
        <v>109.6</v>
      </c>
      <c r="AC6" s="52">
        <f t="shared" si="2"/>
        <v>102.8</v>
      </c>
      <c r="AD6" s="52">
        <f t="shared" si="2"/>
        <v>465.2</v>
      </c>
      <c r="AE6" s="52">
        <f t="shared" si="2"/>
        <v>1736.5</v>
      </c>
      <c r="AF6" s="52">
        <f t="shared" si="2"/>
        <v>3200.8</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166</v>
      </c>
      <c r="BD6" s="53">
        <f t="shared" si="4"/>
        <v>18</v>
      </c>
      <c r="BE6" s="51" t="str">
        <f>IF(BE8="-","",IF(BE8="-","【-】","【"&amp;SUBSTITUTE(TEXT(BE8,"#,##0"),"-","△")&amp;"】"))</f>
        <v>【33】</v>
      </c>
      <c r="BF6" s="52">
        <f>IF(BF8="-",NA(),BF8)</f>
        <v>29.7</v>
      </c>
      <c r="BG6" s="52">
        <f t="shared" ref="BG6:BO6" si="5">IF(BG8="-",NA(),BG8)</f>
        <v>27.4</v>
      </c>
      <c r="BH6" s="52">
        <f t="shared" si="5"/>
        <v>0.6</v>
      </c>
      <c r="BI6" s="52">
        <f t="shared" si="5"/>
        <v>34</v>
      </c>
      <c r="BJ6" s="52">
        <f t="shared" si="5"/>
        <v>4.4000000000000004</v>
      </c>
      <c r="BK6" s="52">
        <f t="shared" si="5"/>
        <v>33.700000000000003</v>
      </c>
      <c r="BL6" s="52">
        <f t="shared" si="5"/>
        <v>28.9</v>
      </c>
      <c r="BM6" s="52">
        <f t="shared" si="5"/>
        <v>-56.4</v>
      </c>
      <c r="BN6" s="52">
        <f t="shared" si="5"/>
        <v>8.5</v>
      </c>
      <c r="BO6" s="52">
        <f t="shared" si="5"/>
        <v>26.6</v>
      </c>
      <c r="BP6" s="49" t="str">
        <f>IF(BP8="-","",IF(BP8="-","【-】","【"&amp;SUBSTITUTE(TEXT(BP8,"#,##0.0"),"-","△")&amp;"】"))</f>
        <v>【12.8】</v>
      </c>
      <c r="BQ6" s="53">
        <f>IF(BQ8="-",NA(),BQ8)</f>
        <v>10060</v>
      </c>
      <c r="BR6" s="53">
        <f t="shared" ref="BR6:BZ6" si="6">IF(BR8="-",NA(),BR8)</f>
        <v>9499</v>
      </c>
      <c r="BS6" s="53">
        <f t="shared" si="6"/>
        <v>134</v>
      </c>
      <c r="BT6" s="53">
        <f t="shared" si="6"/>
        <v>2424</v>
      </c>
      <c r="BU6" s="53">
        <f t="shared" si="6"/>
        <v>3406</v>
      </c>
      <c r="BV6" s="53">
        <f t="shared" si="6"/>
        <v>6546</v>
      </c>
      <c r="BW6" s="53">
        <f t="shared" si="6"/>
        <v>8262</v>
      </c>
      <c r="BX6" s="53">
        <f t="shared" si="6"/>
        <v>1059</v>
      </c>
      <c r="BY6" s="53">
        <f t="shared" si="6"/>
        <v>4153</v>
      </c>
      <c r="BZ6" s="53">
        <f t="shared" si="6"/>
        <v>6140</v>
      </c>
      <c r="CA6" s="51" t="str">
        <f>IF(CA8="-","",IF(CA8="-","【-】","【"&amp;SUBSTITUTE(TEXT(CA8,"#,##0"),"-","△")&amp;"】"))</f>
        <v>【10,556】</v>
      </c>
      <c r="CB6" s="52"/>
      <c r="CC6" s="52"/>
      <c r="CD6" s="52"/>
      <c r="CE6" s="52"/>
      <c r="CF6" s="52"/>
      <c r="CG6" s="52"/>
      <c r="CH6" s="52"/>
      <c r="CI6" s="52"/>
      <c r="CJ6" s="52"/>
      <c r="CK6" s="52"/>
      <c r="CL6" s="49" t="s">
        <v>102</v>
      </c>
      <c r="CM6" s="51">
        <f t="shared" ref="CM6:CN6" si="7">CM8</f>
        <v>138513</v>
      </c>
      <c r="CN6" s="51">
        <f t="shared" si="7"/>
        <v>215</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70</v>
      </c>
      <c r="DI6" s="52">
        <f t="shared" si="8"/>
        <v>47.6</v>
      </c>
      <c r="DJ6" s="49" t="str">
        <f>IF(DJ8="-","",IF(DJ8="-","【-】","【"&amp;SUBSTITUTE(TEXT(DJ8,"#,##0.0"),"-","△")&amp;"】"))</f>
        <v>【72.2】</v>
      </c>
      <c r="DK6" s="52">
        <f>IF(DK8="-",NA(),DK8)</f>
        <v>184.8</v>
      </c>
      <c r="DL6" s="52">
        <f t="shared" ref="DL6:DT6" si="9">IF(DL8="-",NA(),DL8)</f>
        <v>178.8</v>
      </c>
      <c r="DM6" s="52">
        <f t="shared" si="9"/>
        <v>105.3</v>
      </c>
      <c r="DN6" s="52">
        <f t="shared" si="9"/>
        <v>115.3</v>
      </c>
      <c r="DO6" s="52">
        <f t="shared" si="9"/>
        <v>173.3</v>
      </c>
      <c r="DP6" s="52">
        <f t="shared" si="9"/>
        <v>159.69999999999999</v>
      </c>
      <c r="DQ6" s="52">
        <f t="shared" si="9"/>
        <v>159.6</v>
      </c>
      <c r="DR6" s="52">
        <f t="shared" si="9"/>
        <v>128.5</v>
      </c>
      <c r="DS6" s="52">
        <f t="shared" si="9"/>
        <v>251.9</v>
      </c>
      <c r="DT6" s="52">
        <f t="shared" si="9"/>
        <v>291.5</v>
      </c>
      <c r="DU6" s="49" t="str">
        <f>IF(DU8="-","",IF(DU8="-","【-】","【"&amp;SUBSTITUTE(TEXT(DU8,"#,##0.0"),"-","△")&amp;"】"))</f>
        <v>【201.6】</v>
      </c>
    </row>
    <row r="7" spans="1:125" s="54" customFormat="1" x14ac:dyDescent="0.15">
      <c r="A7" s="37" t="s">
        <v>104</v>
      </c>
      <c r="B7" s="48">
        <f t="shared" ref="B7:X7" si="10">B8</f>
        <v>2022</v>
      </c>
      <c r="C7" s="48">
        <f t="shared" si="10"/>
        <v>34029</v>
      </c>
      <c r="D7" s="48">
        <f t="shared" si="10"/>
        <v>47</v>
      </c>
      <c r="E7" s="48">
        <f t="shared" si="10"/>
        <v>14</v>
      </c>
      <c r="F7" s="48">
        <f t="shared" si="10"/>
        <v>0</v>
      </c>
      <c r="G7" s="48">
        <f t="shared" si="10"/>
        <v>1</v>
      </c>
      <c r="H7" s="48" t="str">
        <f t="shared" si="10"/>
        <v>岩手県　平泉町</v>
      </c>
      <c r="I7" s="48" t="str">
        <f t="shared" si="10"/>
        <v>中尊寺第１駐車場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59</v>
      </c>
      <c r="S7" s="50" t="str">
        <f t="shared" si="10"/>
        <v>商業施設</v>
      </c>
      <c r="T7" s="50" t="str">
        <f t="shared" si="10"/>
        <v>無</v>
      </c>
      <c r="U7" s="51">
        <f t="shared" si="10"/>
        <v>5434</v>
      </c>
      <c r="V7" s="51">
        <f t="shared" si="10"/>
        <v>150</v>
      </c>
      <c r="W7" s="51">
        <f t="shared" si="10"/>
        <v>950</v>
      </c>
      <c r="X7" s="50" t="str">
        <f t="shared" si="10"/>
        <v>無</v>
      </c>
      <c r="Y7" s="52">
        <f>Y8</f>
        <v>134</v>
      </c>
      <c r="Z7" s="52">
        <f t="shared" ref="Z7:AH7" si="11">Z8</f>
        <v>132.19999999999999</v>
      </c>
      <c r="AA7" s="52">
        <f t="shared" si="11"/>
        <v>106.1</v>
      </c>
      <c r="AB7" s="52">
        <f t="shared" si="11"/>
        <v>109.6</v>
      </c>
      <c r="AC7" s="52">
        <f t="shared" si="11"/>
        <v>102.8</v>
      </c>
      <c r="AD7" s="52">
        <f t="shared" si="11"/>
        <v>465.2</v>
      </c>
      <c r="AE7" s="52">
        <f t="shared" si="11"/>
        <v>1736.5</v>
      </c>
      <c r="AF7" s="52">
        <f t="shared" si="11"/>
        <v>3200.8</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166</v>
      </c>
      <c r="BD7" s="53">
        <f t="shared" si="13"/>
        <v>18</v>
      </c>
      <c r="BE7" s="51"/>
      <c r="BF7" s="52">
        <f>BF8</f>
        <v>29.7</v>
      </c>
      <c r="BG7" s="52">
        <f t="shared" ref="BG7:BO7" si="14">BG8</f>
        <v>27.4</v>
      </c>
      <c r="BH7" s="52">
        <f t="shared" si="14"/>
        <v>0.6</v>
      </c>
      <c r="BI7" s="52">
        <f t="shared" si="14"/>
        <v>34</v>
      </c>
      <c r="BJ7" s="52">
        <f t="shared" si="14"/>
        <v>4.4000000000000004</v>
      </c>
      <c r="BK7" s="52">
        <f t="shared" si="14"/>
        <v>33.700000000000003</v>
      </c>
      <c r="BL7" s="52">
        <f t="shared" si="14"/>
        <v>28.9</v>
      </c>
      <c r="BM7" s="52">
        <f t="shared" si="14"/>
        <v>-56.4</v>
      </c>
      <c r="BN7" s="52">
        <f t="shared" si="14"/>
        <v>8.5</v>
      </c>
      <c r="BO7" s="52">
        <f t="shared" si="14"/>
        <v>26.6</v>
      </c>
      <c r="BP7" s="49"/>
      <c r="BQ7" s="53">
        <f>BQ8</f>
        <v>10060</v>
      </c>
      <c r="BR7" s="53">
        <f t="shared" ref="BR7:BZ7" si="15">BR8</f>
        <v>9499</v>
      </c>
      <c r="BS7" s="53">
        <f t="shared" si="15"/>
        <v>134</v>
      </c>
      <c r="BT7" s="53">
        <f t="shared" si="15"/>
        <v>2424</v>
      </c>
      <c r="BU7" s="53">
        <f t="shared" si="15"/>
        <v>3406</v>
      </c>
      <c r="BV7" s="53">
        <f t="shared" si="15"/>
        <v>6546</v>
      </c>
      <c r="BW7" s="53">
        <f t="shared" si="15"/>
        <v>8262</v>
      </c>
      <c r="BX7" s="53">
        <f t="shared" si="15"/>
        <v>1059</v>
      </c>
      <c r="BY7" s="53">
        <f t="shared" si="15"/>
        <v>4153</v>
      </c>
      <c r="BZ7" s="53">
        <f t="shared" si="15"/>
        <v>6140</v>
      </c>
      <c r="CA7" s="51"/>
      <c r="CB7" s="52" t="s">
        <v>105</v>
      </c>
      <c r="CC7" s="52" t="s">
        <v>105</v>
      </c>
      <c r="CD7" s="52" t="s">
        <v>105</v>
      </c>
      <c r="CE7" s="52" t="s">
        <v>105</v>
      </c>
      <c r="CF7" s="52" t="s">
        <v>105</v>
      </c>
      <c r="CG7" s="52" t="s">
        <v>105</v>
      </c>
      <c r="CH7" s="52" t="s">
        <v>105</v>
      </c>
      <c r="CI7" s="52" t="s">
        <v>105</v>
      </c>
      <c r="CJ7" s="52" t="s">
        <v>105</v>
      </c>
      <c r="CK7" s="52" t="s">
        <v>106</v>
      </c>
      <c r="CL7" s="49"/>
      <c r="CM7" s="51">
        <f>CM8</f>
        <v>138513</v>
      </c>
      <c r="CN7" s="51">
        <f>CN8</f>
        <v>215</v>
      </c>
      <c r="CO7" s="52" t="s">
        <v>105</v>
      </c>
      <c r="CP7" s="52" t="s">
        <v>105</v>
      </c>
      <c r="CQ7" s="52" t="s">
        <v>105</v>
      </c>
      <c r="CR7" s="52" t="s">
        <v>105</v>
      </c>
      <c r="CS7" s="52" t="s">
        <v>105</v>
      </c>
      <c r="CT7" s="52" t="s">
        <v>105</v>
      </c>
      <c r="CU7" s="52" t="s">
        <v>105</v>
      </c>
      <c r="CV7" s="52" t="s">
        <v>105</v>
      </c>
      <c r="CW7" s="52" t="s">
        <v>105</v>
      </c>
      <c r="CX7" s="52" t="s">
        <v>107</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70</v>
      </c>
      <c r="DI7" s="52">
        <f t="shared" si="16"/>
        <v>47.6</v>
      </c>
      <c r="DJ7" s="49"/>
      <c r="DK7" s="52">
        <f>DK8</f>
        <v>184.8</v>
      </c>
      <c r="DL7" s="52">
        <f t="shared" ref="DL7:DT7" si="17">DL8</f>
        <v>178.8</v>
      </c>
      <c r="DM7" s="52">
        <f t="shared" si="17"/>
        <v>105.3</v>
      </c>
      <c r="DN7" s="52">
        <f t="shared" si="17"/>
        <v>115.3</v>
      </c>
      <c r="DO7" s="52">
        <f t="shared" si="17"/>
        <v>173.3</v>
      </c>
      <c r="DP7" s="52">
        <f t="shared" si="17"/>
        <v>159.69999999999999</v>
      </c>
      <c r="DQ7" s="52">
        <f t="shared" si="17"/>
        <v>159.6</v>
      </c>
      <c r="DR7" s="52">
        <f t="shared" si="17"/>
        <v>128.5</v>
      </c>
      <c r="DS7" s="52">
        <f t="shared" si="17"/>
        <v>251.9</v>
      </c>
      <c r="DT7" s="52">
        <f t="shared" si="17"/>
        <v>291.5</v>
      </c>
      <c r="DU7" s="49"/>
    </row>
    <row r="8" spans="1:125" s="54" customFormat="1" x14ac:dyDescent="0.15">
      <c r="A8" s="37"/>
      <c r="B8" s="55">
        <v>2022</v>
      </c>
      <c r="C8" s="55">
        <v>34029</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59</v>
      </c>
      <c r="S8" s="57" t="s">
        <v>118</v>
      </c>
      <c r="T8" s="57" t="s">
        <v>119</v>
      </c>
      <c r="U8" s="58">
        <v>5434</v>
      </c>
      <c r="V8" s="58">
        <v>150</v>
      </c>
      <c r="W8" s="58">
        <v>950</v>
      </c>
      <c r="X8" s="57" t="s">
        <v>119</v>
      </c>
      <c r="Y8" s="59">
        <v>134</v>
      </c>
      <c r="Z8" s="59">
        <v>132.19999999999999</v>
      </c>
      <c r="AA8" s="59">
        <v>106.1</v>
      </c>
      <c r="AB8" s="59">
        <v>109.6</v>
      </c>
      <c r="AC8" s="59">
        <v>102.8</v>
      </c>
      <c r="AD8" s="59">
        <v>465.2</v>
      </c>
      <c r="AE8" s="59">
        <v>1736.5</v>
      </c>
      <c r="AF8" s="59">
        <v>3200.8</v>
      </c>
      <c r="AG8" s="59">
        <v>338.4</v>
      </c>
      <c r="AH8" s="59">
        <v>1268.9000000000001</v>
      </c>
      <c r="AI8" s="56">
        <v>676.8</v>
      </c>
      <c r="AJ8" s="59">
        <v>0</v>
      </c>
      <c r="AK8" s="59">
        <v>0</v>
      </c>
      <c r="AL8" s="59">
        <v>0</v>
      </c>
      <c r="AM8" s="59">
        <v>0</v>
      </c>
      <c r="AN8" s="59">
        <v>0</v>
      </c>
      <c r="AO8" s="59">
        <v>9.6999999999999993</v>
      </c>
      <c r="AP8" s="59">
        <v>1.3</v>
      </c>
      <c r="AQ8" s="59">
        <v>4.8</v>
      </c>
      <c r="AR8" s="59">
        <v>5.0999999999999996</v>
      </c>
      <c r="AS8" s="59">
        <v>1.9</v>
      </c>
      <c r="AT8" s="56">
        <v>3.6</v>
      </c>
      <c r="AU8" s="60">
        <v>0</v>
      </c>
      <c r="AV8" s="60">
        <v>0</v>
      </c>
      <c r="AW8" s="60">
        <v>0</v>
      </c>
      <c r="AX8" s="60">
        <v>0</v>
      </c>
      <c r="AY8" s="60">
        <v>0</v>
      </c>
      <c r="AZ8" s="60">
        <v>14</v>
      </c>
      <c r="BA8" s="60">
        <v>4</v>
      </c>
      <c r="BB8" s="60">
        <v>98</v>
      </c>
      <c r="BC8" s="60">
        <v>166</v>
      </c>
      <c r="BD8" s="60">
        <v>18</v>
      </c>
      <c r="BE8" s="60">
        <v>33</v>
      </c>
      <c r="BF8" s="59">
        <v>29.7</v>
      </c>
      <c r="BG8" s="59">
        <v>27.4</v>
      </c>
      <c r="BH8" s="59">
        <v>0.6</v>
      </c>
      <c r="BI8" s="59">
        <v>34</v>
      </c>
      <c r="BJ8" s="59">
        <v>4.4000000000000004</v>
      </c>
      <c r="BK8" s="59">
        <v>33.700000000000003</v>
      </c>
      <c r="BL8" s="59">
        <v>28.9</v>
      </c>
      <c r="BM8" s="59">
        <v>-56.4</v>
      </c>
      <c r="BN8" s="59">
        <v>8.5</v>
      </c>
      <c r="BO8" s="59">
        <v>26.6</v>
      </c>
      <c r="BP8" s="56">
        <v>12.8</v>
      </c>
      <c r="BQ8" s="60">
        <v>10060</v>
      </c>
      <c r="BR8" s="60">
        <v>9499</v>
      </c>
      <c r="BS8" s="60">
        <v>134</v>
      </c>
      <c r="BT8" s="61">
        <v>2424</v>
      </c>
      <c r="BU8" s="61">
        <v>3406</v>
      </c>
      <c r="BV8" s="60">
        <v>6546</v>
      </c>
      <c r="BW8" s="60">
        <v>8262</v>
      </c>
      <c r="BX8" s="60">
        <v>1059</v>
      </c>
      <c r="BY8" s="60">
        <v>4153</v>
      </c>
      <c r="BZ8" s="60">
        <v>6140</v>
      </c>
      <c r="CA8" s="58">
        <v>10556</v>
      </c>
      <c r="CB8" s="59" t="s">
        <v>112</v>
      </c>
      <c r="CC8" s="59" t="s">
        <v>112</v>
      </c>
      <c r="CD8" s="59" t="s">
        <v>112</v>
      </c>
      <c r="CE8" s="59" t="s">
        <v>112</v>
      </c>
      <c r="CF8" s="59" t="s">
        <v>112</v>
      </c>
      <c r="CG8" s="59" t="s">
        <v>112</v>
      </c>
      <c r="CH8" s="59" t="s">
        <v>112</v>
      </c>
      <c r="CI8" s="59" t="s">
        <v>112</v>
      </c>
      <c r="CJ8" s="59" t="s">
        <v>112</v>
      </c>
      <c r="CK8" s="59" t="s">
        <v>112</v>
      </c>
      <c r="CL8" s="56" t="s">
        <v>112</v>
      </c>
      <c r="CM8" s="58">
        <v>138513</v>
      </c>
      <c r="CN8" s="58">
        <v>215</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51.7</v>
      </c>
      <c r="DF8" s="59">
        <v>51.5</v>
      </c>
      <c r="DG8" s="59">
        <v>764.6</v>
      </c>
      <c r="DH8" s="59">
        <v>70</v>
      </c>
      <c r="DI8" s="59">
        <v>47.6</v>
      </c>
      <c r="DJ8" s="56">
        <v>72.2</v>
      </c>
      <c r="DK8" s="59">
        <v>184.8</v>
      </c>
      <c r="DL8" s="59">
        <v>178.8</v>
      </c>
      <c r="DM8" s="59">
        <v>105.3</v>
      </c>
      <c r="DN8" s="59">
        <v>115.3</v>
      </c>
      <c r="DO8" s="59">
        <v>173.3</v>
      </c>
      <c r="DP8" s="59">
        <v>159.69999999999999</v>
      </c>
      <c r="DQ8" s="59">
        <v>159.6</v>
      </c>
      <c r="DR8" s="59">
        <v>128.5</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2024-01-26T04:53:49Z</cp:lastPrinted>
  <dcterms:created xsi:type="dcterms:W3CDTF">2024-01-11T00:08:09Z</dcterms:created>
  <dcterms:modified xsi:type="dcterms:W3CDTF">2024-02-07T06:38:34Z</dcterms:modified>
  <cp:category>
  </cp:category>
</cp:coreProperties>
</file>